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600" windowHeight="8445" firstSheet="11" activeTab="18"/>
  </bookViews>
  <sheets>
    <sheet name="Đ45 A" sheetId="1" r:id="rId1"/>
    <sheet name="Đ45B1" sheetId="2" r:id="rId2"/>
    <sheet name="M45A" sheetId="3" r:id="rId3"/>
    <sheet name="M45B1" sheetId="4" r:id="rId4"/>
    <sheet name="T45A" sheetId="5" r:id="rId5"/>
    <sheet name="KT45A1" sheetId="6" r:id="rId6"/>
    <sheet name="KT 45A2" sheetId="7" r:id="rId7"/>
    <sheet name="KT 45B1(T) " sheetId="8" r:id="rId8"/>
    <sheet name="KT 45B1(N)" sheetId="9" r:id="rId9"/>
    <sheet name="KT 45B2" sheetId="10" r:id="rId10"/>
    <sheet name="QT45A1" sheetId="11" r:id="rId11"/>
    <sheet name="QT45A2" sheetId="12" r:id="rId12"/>
    <sheet name="QT 45B1" sheetId="13" r:id="rId13"/>
    <sheet name="QT 45B2 " sheetId="14" r:id="rId14"/>
    <sheet name="CB 45" sheetId="15" r:id="rId15"/>
    <sheet name="CB45B" sheetId="16" r:id="rId16"/>
    <sheet name="TT45A" sheetId="17" r:id="rId17"/>
    <sheet name="TKT45(N)" sheetId="18" r:id="rId18"/>
    <sheet name="TKT45(T)" sheetId="19" r:id="rId19"/>
    <sheet name="TCB45" sheetId="20" r:id="rId20"/>
    <sheet name="TĐ45" sheetId="21" r:id="rId21"/>
    <sheet name="TM45" sheetId="22" r:id="rId22"/>
  </sheets>
  <definedNames/>
  <calcPr fullCalcOnLoad="1"/>
</workbook>
</file>

<file path=xl/sharedStrings.xml><?xml version="1.0" encoding="utf-8"?>
<sst xmlns="http://schemas.openxmlformats.org/spreadsheetml/2006/main" count="1747" uniqueCount="872">
  <si>
    <t>TRƯỜNG CAO ĐẲNG KINH TẾ - KỸ THUẬT TRUNG ƯƠNG</t>
  </si>
  <si>
    <t>MSV</t>
  </si>
  <si>
    <t>Ngày sinh</t>
  </si>
  <si>
    <t>TT</t>
  </si>
  <si>
    <t>Họ tên</t>
  </si>
  <si>
    <t>TBKT</t>
  </si>
  <si>
    <t>Thi</t>
  </si>
  <si>
    <t>TBM</t>
  </si>
  <si>
    <t>TBC</t>
  </si>
  <si>
    <t>Chữ</t>
  </si>
  <si>
    <t>Hệ 4</t>
  </si>
  <si>
    <t>Tin học</t>
  </si>
  <si>
    <t>GDTC</t>
  </si>
  <si>
    <t>10/05/1997</t>
  </si>
  <si>
    <t>Cơ sở kĩ thuật điện</t>
  </si>
  <si>
    <t>Điều khiển điện - khí nén</t>
  </si>
  <si>
    <t>Thiết kế trên máy tính</t>
  </si>
  <si>
    <t>Nguyên lý kế toán</t>
  </si>
  <si>
    <t>Kỹ năng giao tiếp</t>
  </si>
  <si>
    <t xml:space="preserve"> </t>
  </si>
  <si>
    <t>Nguyên lý thống kê</t>
  </si>
  <si>
    <t>Thống kê doanh nghiệp</t>
  </si>
  <si>
    <t xml:space="preserve">Nguyễn Văn </t>
  </si>
  <si>
    <t>Bình</t>
  </si>
  <si>
    <t>Chính</t>
  </si>
  <si>
    <t>Đức</t>
  </si>
  <si>
    <t>Dũng</t>
  </si>
  <si>
    <t>Hiếu</t>
  </si>
  <si>
    <t>Hoàng</t>
  </si>
  <si>
    <t>Phạm Duy</t>
  </si>
  <si>
    <t>Khánh</t>
  </si>
  <si>
    <t>Nguyễn Trung</t>
  </si>
  <si>
    <t>Long</t>
  </si>
  <si>
    <t>Mạnh</t>
  </si>
  <si>
    <t>Nam</t>
  </si>
  <si>
    <t>Bùi Đức</t>
  </si>
  <si>
    <t>Trần Văn</t>
  </si>
  <si>
    <t>Phong</t>
  </si>
  <si>
    <t>Thuần</t>
  </si>
  <si>
    <t>Tiến</t>
  </si>
  <si>
    <t>Lê Văn</t>
  </si>
  <si>
    <t>Vũ Bá</t>
  </si>
  <si>
    <t>Việt</t>
  </si>
  <si>
    <t>08/09/2004</t>
  </si>
  <si>
    <t>PHÒNG ĐÀO TẠO</t>
  </si>
  <si>
    <t xml:space="preserve">BẢNG GHI ĐIỂM THÀNH PHẦN </t>
  </si>
  <si>
    <t>BẢNG GHI ĐIỂM THÀNH PHẦN</t>
  </si>
  <si>
    <t>Thái</t>
  </si>
  <si>
    <t>Nguyễn Đức</t>
  </si>
  <si>
    <t>Anh</t>
  </si>
  <si>
    <t>Ánh</t>
  </si>
  <si>
    <t>Hương</t>
  </si>
  <si>
    <t>Loan</t>
  </si>
  <si>
    <t>Thảo</t>
  </si>
  <si>
    <t xml:space="preserve">Nguyễn Ngọc </t>
  </si>
  <si>
    <t>Hải</t>
  </si>
  <si>
    <t>Huy</t>
  </si>
  <si>
    <t>Linh</t>
  </si>
  <si>
    <t>Nhung</t>
  </si>
  <si>
    <t>Quân</t>
  </si>
  <si>
    <t>Trang</t>
  </si>
  <si>
    <t>Hưng</t>
  </si>
  <si>
    <t>Thắng</t>
  </si>
  <si>
    <t>Nguyên</t>
  </si>
  <si>
    <t>Chi</t>
  </si>
  <si>
    <t>Cao Đình</t>
  </si>
  <si>
    <t>Dương</t>
  </si>
  <si>
    <t>Giang</t>
  </si>
  <si>
    <t xml:space="preserve">Lê Thị </t>
  </si>
  <si>
    <t>Hà</t>
  </si>
  <si>
    <t>Thanh</t>
  </si>
  <si>
    <t>Nguyễn Thị</t>
  </si>
  <si>
    <t>23/04/2001</t>
  </si>
  <si>
    <t>Hoàng Văn</t>
  </si>
  <si>
    <t>Cường</t>
  </si>
  <si>
    <t>Đăng</t>
  </si>
  <si>
    <t>Đạt</t>
  </si>
  <si>
    <t>Vũ Thị</t>
  </si>
  <si>
    <t>Duyên</t>
  </si>
  <si>
    <t>Vũ Minh</t>
  </si>
  <si>
    <t xml:space="preserve">Phạm Thị </t>
  </si>
  <si>
    <t>Nguyễn Văn</t>
  </si>
  <si>
    <t>Ngọc</t>
  </si>
  <si>
    <t>Thùy</t>
  </si>
  <si>
    <t>Tuấn</t>
  </si>
  <si>
    <t>Đỗ Quang</t>
  </si>
  <si>
    <t>Tuyển</t>
  </si>
  <si>
    <t>Thương</t>
  </si>
  <si>
    <t>19/02/2004</t>
  </si>
  <si>
    <t>Phạm Kiều</t>
  </si>
  <si>
    <t xml:space="preserve">Nguyễn Thị </t>
  </si>
  <si>
    <t xml:space="preserve">Vũ Thị </t>
  </si>
  <si>
    <t>Phạm Văn</t>
  </si>
  <si>
    <t>Đinh Minh</t>
  </si>
  <si>
    <t>Quang</t>
  </si>
  <si>
    <t>Thành</t>
  </si>
  <si>
    <t>Nguyễn Ngọc</t>
  </si>
  <si>
    <t>Vân</t>
  </si>
  <si>
    <t>Chiến</t>
  </si>
  <si>
    <t>Hòa</t>
  </si>
  <si>
    <t>Huyền</t>
  </si>
  <si>
    <t>Phạm Đăng</t>
  </si>
  <si>
    <t>Phương</t>
  </si>
  <si>
    <t xml:space="preserve">Lê Xuân </t>
  </si>
  <si>
    <t xml:space="preserve">Đỗ Văn </t>
  </si>
  <si>
    <t>Minh</t>
  </si>
  <si>
    <t xml:space="preserve">Ngô Minh </t>
  </si>
  <si>
    <t>Phúc</t>
  </si>
  <si>
    <t>Quyền</t>
  </si>
  <si>
    <t>Trung</t>
  </si>
  <si>
    <t>Nguyễn Huy</t>
  </si>
  <si>
    <t>Pháp luật</t>
  </si>
  <si>
    <t>Giáo dục chính trị</t>
  </si>
  <si>
    <t>Nguyễn Tiến</t>
  </si>
  <si>
    <t>Truyền động điện</t>
  </si>
  <si>
    <t>KT đo lường và cảm biến</t>
  </si>
  <si>
    <t>C</t>
  </si>
  <si>
    <t>B</t>
  </si>
  <si>
    <t>Giáo dục thể chất</t>
  </si>
  <si>
    <t>Thiết bị may</t>
  </si>
  <si>
    <t xml:space="preserve">Pháp luật </t>
  </si>
  <si>
    <t xml:space="preserve">Tiếng anh </t>
  </si>
  <si>
    <t>Tiếng anh</t>
  </si>
  <si>
    <t>GD thể chất</t>
  </si>
  <si>
    <t>23Đ45A01</t>
  </si>
  <si>
    <t xml:space="preserve">Cao Quốc </t>
  </si>
  <si>
    <t>An</t>
  </si>
  <si>
    <t>19/10/2005</t>
  </si>
  <si>
    <t>23Đ45A02</t>
  </si>
  <si>
    <t>Nguyễn Duy</t>
  </si>
  <si>
    <t>11/07/2005</t>
  </si>
  <si>
    <t>23Đ45A03</t>
  </si>
  <si>
    <t>Bùi Đắc Hoàng</t>
  </si>
  <si>
    <t>22/01/2002</t>
  </si>
  <si>
    <t>23Đ45A04</t>
  </si>
  <si>
    <t xml:space="preserve">Hoàng Tuấn </t>
  </si>
  <si>
    <t>17/06/2005</t>
  </si>
  <si>
    <t>23Đ45A05</t>
  </si>
  <si>
    <t>Nguyễn Hải</t>
  </si>
  <si>
    <t>02/03/2004</t>
  </si>
  <si>
    <t>23Đ45A06</t>
  </si>
  <si>
    <t>Nguyễn Văn Tuấn</t>
  </si>
  <si>
    <t>24/02/2005</t>
  </si>
  <si>
    <t>23Đ45A07</t>
  </si>
  <si>
    <t xml:space="preserve">Nguyễn Thế </t>
  </si>
  <si>
    <t xml:space="preserve">Anh </t>
  </si>
  <si>
    <t>12/05/2005</t>
  </si>
  <si>
    <t>23Đ45A08</t>
  </si>
  <si>
    <t xml:space="preserve">Đỗ Đức </t>
  </si>
  <si>
    <t>Cảnh</t>
  </si>
  <si>
    <t>19/01/2005</t>
  </si>
  <si>
    <t>23Đ45A09</t>
  </si>
  <si>
    <t>12/03/2004</t>
  </si>
  <si>
    <t>23Đ45A10</t>
  </si>
  <si>
    <t xml:space="preserve">Nguyễn Đức </t>
  </si>
  <si>
    <t>05/08/2005</t>
  </si>
  <si>
    <t>23Đ45A11</t>
  </si>
  <si>
    <t xml:space="preserve">Âu Văn </t>
  </si>
  <si>
    <t>23Đ45A12</t>
  </si>
  <si>
    <t xml:space="preserve">Đinh Thành </t>
  </si>
  <si>
    <t>03/05/2005</t>
  </si>
  <si>
    <t>23Đ45A13</t>
  </si>
  <si>
    <t>23/09/2005</t>
  </si>
  <si>
    <t>23Đ45A14</t>
  </si>
  <si>
    <t>14/04/2005</t>
  </si>
  <si>
    <t>23Đ45A15</t>
  </si>
  <si>
    <t>11/02/2005</t>
  </si>
  <si>
    <t>23Đ45A16</t>
  </si>
  <si>
    <t>Dương Thành</t>
  </si>
  <si>
    <t>21/06/2005</t>
  </si>
  <si>
    <t>23Đ45A17</t>
  </si>
  <si>
    <t>Bế Hải</t>
  </si>
  <si>
    <t>03/09/2005</t>
  </si>
  <si>
    <t>23Đ45A18</t>
  </si>
  <si>
    <t>Hoàng Tùng</t>
  </si>
  <si>
    <t>31/10/2005</t>
  </si>
  <si>
    <t>23Đ45A19</t>
  </si>
  <si>
    <t>Lê Mạnh</t>
  </si>
  <si>
    <t>Duy</t>
  </si>
  <si>
    <t>05/05/2005</t>
  </si>
  <si>
    <t>23Đ45A20</t>
  </si>
  <si>
    <t>Dương Thanh</t>
  </si>
  <si>
    <t>17/09/2005</t>
  </si>
  <si>
    <t>23Đ45A21</t>
  </si>
  <si>
    <t>Hiến</t>
  </si>
  <si>
    <t>11/11/2000</t>
  </si>
  <si>
    <t>23Đ45A22</t>
  </si>
  <si>
    <t>Vũ Duy</t>
  </si>
  <si>
    <t>Hiển</t>
  </si>
  <si>
    <t>16/11/2004</t>
  </si>
  <si>
    <t>23Đ45A23</t>
  </si>
  <si>
    <t>02/03/2005</t>
  </si>
  <si>
    <t>23Đ45A24</t>
  </si>
  <si>
    <t xml:space="preserve">Nguyễn Trung </t>
  </si>
  <si>
    <t>18/09/2005</t>
  </si>
  <si>
    <t>23Đ45A25</t>
  </si>
  <si>
    <t xml:space="preserve">Đào Đức </t>
  </si>
  <si>
    <t>13/08/2005</t>
  </si>
  <si>
    <t>23Đ45A26</t>
  </si>
  <si>
    <t>05/10/1999</t>
  </si>
  <si>
    <t>23Đ45A27</t>
  </si>
  <si>
    <t xml:space="preserve">Đàm Quang </t>
  </si>
  <si>
    <t>01/09/2005</t>
  </si>
  <si>
    <t>23Đ45A28</t>
  </si>
  <si>
    <t>Trần Quang</t>
  </si>
  <si>
    <t>06/02/2005</t>
  </si>
  <si>
    <t>23Đ45A29</t>
  </si>
  <si>
    <t xml:space="preserve">Lê Quang </t>
  </si>
  <si>
    <t>18/04/2005</t>
  </si>
  <si>
    <t>23Đ45A30</t>
  </si>
  <si>
    <t>Hoàng Hùng</t>
  </si>
  <si>
    <t>Khanh</t>
  </si>
  <si>
    <t>03/11/2005</t>
  </si>
  <si>
    <t>23Đ45A31</t>
  </si>
  <si>
    <t>Trương Văn</t>
  </si>
  <si>
    <t>Là</t>
  </si>
  <si>
    <t>17/02/1984</t>
  </si>
  <si>
    <t>23Đ45A32</t>
  </si>
  <si>
    <t xml:space="preserve">Hoàng Khải </t>
  </si>
  <si>
    <t>Liêm</t>
  </si>
  <si>
    <t>20/12/2005</t>
  </si>
  <si>
    <t>23Đ45A33</t>
  </si>
  <si>
    <t>28/11/2005</t>
  </si>
  <si>
    <t>23Đ45A34</t>
  </si>
  <si>
    <t xml:space="preserve">Vương Tuấn </t>
  </si>
  <si>
    <t>05/07/2005</t>
  </si>
  <si>
    <t>23Đ45A35</t>
  </si>
  <si>
    <t>Mai Hoàng</t>
  </si>
  <si>
    <t>31/03/2005</t>
  </si>
  <si>
    <t>23Đ45A36</t>
  </si>
  <si>
    <t xml:space="preserve">Lê Đức </t>
  </si>
  <si>
    <t>18/07/2005</t>
  </si>
  <si>
    <t>23Đ45A37</t>
  </si>
  <si>
    <t>Nguyễn Đình</t>
  </si>
  <si>
    <t>Nhật</t>
  </si>
  <si>
    <t>05/02/2005</t>
  </si>
  <si>
    <t>23Đ45A38</t>
  </si>
  <si>
    <t>Nguyễn Minh</t>
  </si>
  <si>
    <t>20/07/2005</t>
  </si>
  <si>
    <t>23Đ45A39</t>
  </si>
  <si>
    <t>Lê Duy</t>
  </si>
  <si>
    <t>Sang</t>
  </si>
  <si>
    <t>26/12/2004</t>
  </si>
  <si>
    <t>23Đ45A40</t>
  </si>
  <si>
    <t xml:space="preserve">Hoàng Hải </t>
  </si>
  <si>
    <t>Sơn</t>
  </si>
  <si>
    <t>02/05/2005</t>
  </si>
  <si>
    <t>23Đ45A41</t>
  </si>
  <si>
    <t xml:space="preserve">Lê Thanh </t>
  </si>
  <si>
    <t>05/11/2005</t>
  </si>
  <si>
    <t>23Đ45A42</t>
  </si>
  <si>
    <t xml:space="preserve">Trần Công </t>
  </si>
  <si>
    <t>Tạo</t>
  </si>
  <si>
    <t>28/03/2005</t>
  </si>
  <si>
    <t>23Đ45A43</t>
  </si>
  <si>
    <t xml:space="preserve">Ngô Quang </t>
  </si>
  <si>
    <t>30/07/2005</t>
  </si>
  <si>
    <t>23Đ45A44</t>
  </si>
  <si>
    <t>23/03/2005</t>
  </si>
  <si>
    <t>23Đ45A45</t>
  </si>
  <si>
    <t>Thiện</t>
  </si>
  <si>
    <t>29/03/2005</t>
  </si>
  <si>
    <t>23Đ45A46</t>
  </si>
  <si>
    <t xml:space="preserve">Lý Thanh </t>
  </si>
  <si>
    <t>01/09/2004</t>
  </si>
  <si>
    <t>23Đ45A47</t>
  </si>
  <si>
    <t>Bùi Minh</t>
  </si>
  <si>
    <t>Thuận</t>
  </si>
  <si>
    <t>15/12/2005</t>
  </si>
  <si>
    <t>23Đ45A48</t>
  </si>
  <si>
    <t xml:space="preserve">Lèo Văn </t>
  </si>
  <si>
    <t>23Đ45A49</t>
  </si>
  <si>
    <t xml:space="preserve">Phùng Anh </t>
  </si>
  <si>
    <t>10/01/2005</t>
  </si>
  <si>
    <t>23Đ45A50</t>
  </si>
  <si>
    <t>Là Văn</t>
  </si>
  <si>
    <t>21/05/2002</t>
  </si>
  <si>
    <t>23Đ45A51</t>
  </si>
  <si>
    <t>Thiệu</t>
  </si>
  <si>
    <t>15/10/2004</t>
  </si>
  <si>
    <t>23Đ45B101</t>
  </si>
  <si>
    <t>Nguyễn Hoàng</t>
  </si>
  <si>
    <t>12/09/2005</t>
  </si>
  <si>
    <t>23Đ45B102</t>
  </si>
  <si>
    <t>08/08/2002</t>
  </si>
  <si>
    <t>23Đ45B103</t>
  </si>
  <si>
    <t>04/03/2005</t>
  </si>
  <si>
    <t>23Đ45B104</t>
  </si>
  <si>
    <t xml:space="preserve">Lương Quốc </t>
  </si>
  <si>
    <t>02/04/2005</t>
  </si>
  <si>
    <t>23Đ45B105</t>
  </si>
  <si>
    <t>Nghĩa</t>
  </si>
  <si>
    <t>01/07/2005</t>
  </si>
  <si>
    <t>23Đ45B106</t>
  </si>
  <si>
    <t>Trần Đình</t>
  </si>
  <si>
    <t>08/09/1997</t>
  </si>
  <si>
    <t>23Đ45B107</t>
  </si>
  <si>
    <t xml:space="preserve"> Mai Văn Hoàng</t>
  </si>
  <si>
    <t>21/05/2004</t>
  </si>
  <si>
    <t>23Đ45B108</t>
  </si>
  <si>
    <t>Đinh Anh</t>
  </si>
  <si>
    <t>14/07/2005</t>
  </si>
  <si>
    <t>23Đ45B109</t>
  </si>
  <si>
    <t>Lưu Hải</t>
  </si>
  <si>
    <t>Triều</t>
  </si>
  <si>
    <t>03/06/1997</t>
  </si>
  <si>
    <t>23M45A01</t>
  </si>
  <si>
    <t xml:space="preserve">Vũ Thị Vân </t>
  </si>
  <si>
    <t>09/12/2005</t>
  </si>
  <si>
    <t>23M45A02</t>
  </si>
  <si>
    <t>Lê Kiều Nguyệt</t>
  </si>
  <si>
    <t>Cầm</t>
  </si>
  <si>
    <t>29/08/2005</t>
  </si>
  <si>
    <t>23M45A03</t>
  </si>
  <si>
    <t xml:space="preserve">Phạm Quỳnh </t>
  </si>
  <si>
    <t>23M45A04</t>
  </si>
  <si>
    <t>28/12/2005</t>
  </si>
  <si>
    <t>23M45A05</t>
  </si>
  <si>
    <t xml:space="preserve">Nguyễn Thị Thúy </t>
  </si>
  <si>
    <t>Hằng</t>
  </si>
  <si>
    <t>05/10/2005</t>
  </si>
  <si>
    <t>23M45A06</t>
  </si>
  <si>
    <t>Bùi Quang</t>
  </si>
  <si>
    <t>04/04/2005</t>
  </si>
  <si>
    <t>23M45A07</t>
  </si>
  <si>
    <t xml:space="preserve">Trịnh Thị </t>
  </si>
  <si>
    <t>07/05/2004</t>
  </si>
  <si>
    <t>Lớp: Đ45B1</t>
  </si>
  <si>
    <t>Lớp: Đ45A</t>
  </si>
  <si>
    <t>23M45B101</t>
  </si>
  <si>
    <t xml:space="preserve">Hà Thị Như </t>
  </si>
  <si>
    <t>22/08/2005</t>
  </si>
  <si>
    <t>23M45B102</t>
  </si>
  <si>
    <t xml:space="preserve">Lưu Thị Ánh </t>
  </si>
  <si>
    <t>Tuyết</t>
  </si>
  <si>
    <t>02/11/2005</t>
  </si>
  <si>
    <t>23M45B103</t>
  </si>
  <si>
    <t>Đỗ Hải</t>
  </si>
  <si>
    <t>Yến</t>
  </si>
  <si>
    <t>12/04/2005</t>
  </si>
  <si>
    <t>Lớp: M45B1</t>
  </si>
  <si>
    <t>23T45A01</t>
  </si>
  <si>
    <t>Phí Trung</t>
  </si>
  <si>
    <t>09/11/2002</t>
  </si>
  <si>
    <t>23T45A02</t>
  </si>
  <si>
    <t xml:space="preserve">Ma Thế </t>
  </si>
  <si>
    <t>15/11/2005</t>
  </si>
  <si>
    <t>23T45A03</t>
  </si>
  <si>
    <t>16/11/2005</t>
  </si>
  <si>
    <t>23T45A04</t>
  </si>
  <si>
    <t xml:space="preserve">Phan Quốc </t>
  </si>
  <si>
    <t>22/04/2005</t>
  </si>
  <si>
    <t>23T45A05</t>
  </si>
  <si>
    <t>20/06/2005</t>
  </si>
  <si>
    <t>23T45A06</t>
  </si>
  <si>
    <t>Đàm Huy</t>
  </si>
  <si>
    <t>07/02/2005</t>
  </si>
  <si>
    <t>23T45A07</t>
  </si>
  <si>
    <t xml:space="preserve">Nguyễn Trần Việt </t>
  </si>
  <si>
    <t>01/02/2005</t>
  </si>
  <si>
    <t>23T45A08</t>
  </si>
  <si>
    <t>Đặng Lan</t>
  </si>
  <si>
    <t>28/06/2004</t>
  </si>
  <si>
    <t>23T45A09</t>
  </si>
  <si>
    <t xml:space="preserve">Bùi Tuấn </t>
  </si>
  <si>
    <t>24/08/2004</t>
  </si>
  <si>
    <t>23T45A10</t>
  </si>
  <si>
    <t>Nguyễn Chí</t>
  </si>
  <si>
    <t>25/09/2005</t>
  </si>
  <si>
    <t>23T45A11</t>
  </si>
  <si>
    <t>Sùng Ngọc</t>
  </si>
  <si>
    <t>23T45A12</t>
  </si>
  <si>
    <t xml:space="preserve">Trần Đức </t>
  </si>
  <si>
    <t>Lương</t>
  </si>
  <si>
    <t>31/08/2004</t>
  </si>
  <si>
    <t>23T45A13</t>
  </si>
  <si>
    <t xml:space="preserve">Phùng Minh </t>
  </si>
  <si>
    <t>28/05/2005</t>
  </si>
  <si>
    <t>23T45A14</t>
  </si>
  <si>
    <t>Nguyễn Nguyễn Ngọc</t>
  </si>
  <si>
    <t>26/04/2005</t>
  </si>
  <si>
    <t>23T45A15</t>
  </si>
  <si>
    <t>Nguyễn</t>
  </si>
  <si>
    <t>15/08/2005</t>
  </si>
  <si>
    <t>23T45A16</t>
  </si>
  <si>
    <t xml:space="preserve">Vi Đức </t>
  </si>
  <si>
    <t>Phố</t>
  </si>
  <si>
    <t>23T45A17</t>
  </si>
  <si>
    <t>Vũ Văn</t>
  </si>
  <si>
    <t>18/12/2003</t>
  </si>
  <si>
    <t>23T45A18</t>
  </si>
  <si>
    <t xml:space="preserve">Vũ Trọng </t>
  </si>
  <si>
    <t>26/01/2002</t>
  </si>
  <si>
    <t>23T45A19</t>
  </si>
  <si>
    <t>Chu Quý</t>
  </si>
  <si>
    <t>06/12/2005</t>
  </si>
  <si>
    <t>23T45A20</t>
  </si>
  <si>
    <t xml:space="preserve">Nguyễn Sỹ </t>
  </si>
  <si>
    <t>20/11/2005</t>
  </si>
  <si>
    <t>23T45A21</t>
  </si>
  <si>
    <t xml:space="preserve">Phạm Khánh </t>
  </si>
  <si>
    <t>Toàn</t>
  </si>
  <si>
    <t>10/12/2005</t>
  </si>
  <si>
    <t>23T45A22</t>
  </si>
  <si>
    <t xml:space="preserve">Phạm Hoàng </t>
  </si>
  <si>
    <t>Trường</t>
  </si>
  <si>
    <t>11/06/2005</t>
  </si>
  <si>
    <t>23T45A23</t>
  </si>
  <si>
    <t xml:space="preserve">Nông Mạnh </t>
  </si>
  <si>
    <t>Tường</t>
  </si>
  <si>
    <t>09/02/2005</t>
  </si>
  <si>
    <t>23T45A24</t>
  </si>
  <si>
    <t>Hoàng Quốc</t>
  </si>
  <si>
    <t>23T45A25</t>
  </si>
  <si>
    <t>Thịnh</t>
  </si>
  <si>
    <t>25/12/2002</t>
  </si>
  <si>
    <t>23KT45A101</t>
  </si>
  <si>
    <t xml:space="preserve">Đỗ Ngọc </t>
  </si>
  <si>
    <t>03/02/2005</t>
  </si>
  <si>
    <t>23KT45A102</t>
  </si>
  <si>
    <t xml:space="preserve">Lò Thị </t>
  </si>
  <si>
    <t>Dung</t>
  </si>
  <si>
    <t>18/08/2000</t>
  </si>
  <si>
    <t>23KT45A103</t>
  </si>
  <si>
    <t>Kim Thị</t>
  </si>
  <si>
    <t>12/08/2005</t>
  </si>
  <si>
    <t>23KT45A104</t>
  </si>
  <si>
    <t>Đinh Văn</t>
  </si>
  <si>
    <t>07/10/2000</t>
  </si>
  <si>
    <t>23KT45A105</t>
  </si>
  <si>
    <t>Hiểu</t>
  </si>
  <si>
    <t>23KT45A106</t>
  </si>
  <si>
    <t xml:space="preserve">Trần Quý </t>
  </si>
  <si>
    <t>23/11/2004</t>
  </si>
  <si>
    <t>23KT45A107</t>
  </si>
  <si>
    <t xml:space="preserve">Nguyễn Thị Thu </t>
  </si>
  <si>
    <t>Huệ</t>
  </si>
  <si>
    <t>24/07/2005</t>
  </si>
  <si>
    <t>23KT45A108</t>
  </si>
  <si>
    <t xml:space="preserve">Nguyễn Thị Cẩm </t>
  </si>
  <si>
    <t>Ly</t>
  </si>
  <si>
    <t>24/06/2005</t>
  </si>
  <si>
    <t>23KT45A109</t>
  </si>
  <si>
    <t>Đặng Phương</t>
  </si>
  <si>
    <t>30/08/2005</t>
  </si>
  <si>
    <t>23KT45A111</t>
  </si>
  <si>
    <t>Đoàn Thị Hồng</t>
  </si>
  <si>
    <t>12/02/2005</t>
  </si>
  <si>
    <t>23KT45A112</t>
  </si>
  <si>
    <t>13/11/1999</t>
  </si>
  <si>
    <t>23KT45A113</t>
  </si>
  <si>
    <t>Lương Quỳnh</t>
  </si>
  <si>
    <t>02/09/2005</t>
  </si>
  <si>
    <t>23KT45A114</t>
  </si>
  <si>
    <t>04/06/2005</t>
  </si>
  <si>
    <t>23KT45A115</t>
  </si>
  <si>
    <t>Hoàng Nguyễn Tường</t>
  </si>
  <si>
    <t>Vy</t>
  </si>
  <si>
    <t>04/08/2005</t>
  </si>
  <si>
    <t>23KT45A116</t>
  </si>
  <si>
    <t>Đỗ Đức</t>
  </si>
  <si>
    <t>10/03/2002</t>
  </si>
  <si>
    <t>23KT45A117</t>
  </si>
  <si>
    <t>Nguyễn Thanh</t>
  </si>
  <si>
    <t>05/09/2005</t>
  </si>
  <si>
    <t>Lớp: KT45A1</t>
  </si>
  <si>
    <t>Lớp: KT 45A2</t>
  </si>
  <si>
    <t>23KT45A201</t>
  </si>
  <si>
    <t>Đỗ Hoàng</t>
  </si>
  <si>
    <t>14/06/2005</t>
  </si>
  <si>
    <t>23KT45A202</t>
  </si>
  <si>
    <t>Bấc</t>
  </si>
  <si>
    <t>04/08/1973</t>
  </si>
  <si>
    <t>23KT45A203</t>
  </si>
  <si>
    <t>Phạm Ngọc</t>
  </si>
  <si>
    <t>Bích</t>
  </si>
  <si>
    <t>24/12/1996</t>
  </si>
  <si>
    <t>23KT45A204</t>
  </si>
  <si>
    <t xml:space="preserve">Vũ Thái </t>
  </si>
  <si>
    <t>08/11/2005</t>
  </si>
  <si>
    <t>23KT45A206</t>
  </si>
  <si>
    <t>Vũ Huệ</t>
  </si>
  <si>
    <t>23KT45A207</t>
  </si>
  <si>
    <t xml:space="preserve">Lê Mạnh </t>
  </si>
  <si>
    <t>01/05/2005</t>
  </si>
  <si>
    <t>23KT45A208</t>
  </si>
  <si>
    <t xml:space="preserve">Phạm Tiến </t>
  </si>
  <si>
    <t>26/11/2005</t>
  </si>
  <si>
    <t>23KT45A209</t>
  </si>
  <si>
    <t>23KT45A210</t>
  </si>
  <si>
    <t>03/10/1984</t>
  </si>
  <si>
    <t>23KT45A212</t>
  </si>
  <si>
    <t>07/06/1999</t>
  </si>
  <si>
    <t>23KT45A213</t>
  </si>
  <si>
    <t>Hoàng Thị Minh</t>
  </si>
  <si>
    <t>09/09/2000</t>
  </si>
  <si>
    <t>23KT45A214</t>
  </si>
  <si>
    <t xml:space="preserve">Thạch Thu </t>
  </si>
  <si>
    <t>Hoài</t>
  </si>
  <si>
    <t>22/06/2002</t>
  </si>
  <si>
    <t>23KT45A215</t>
  </si>
  <si>
    <t>Nguyễn Thị Hoài</t>
  </si>
  <si>
    <t>10/09/2005</t>
  </si>
  <si>
    <t>23KT45A216</t>
  </si>
  <si>
    <t xml:space="preserve">Đỗ Thành </t>
  </si>
  <si>
    <t>27/12/2004</t>
  </si>
  <si>
    <t>23KT45A217</t>
  </si>
  <si>
    <t>04/26/1993</t>
  </si>
  <si>
    <t>23KT45A218</t>
  </si>
  <si>
    <t>Oanh</t>
  </si>
  <si>
    <t>06/05/1998</t>
  </si>
  <si>
    <t>23KT45A219</t>
  </si>
  <si>
    <t xml:space="preserve">Lương Xuân </t>
  </si>
  <si>
    <t>11/04/2005</t>
  </si>
  <si>
    <t>23KT45A220</t>
  </si>
  <si>
    <t xml:space="preserve">Nguyễn Hồng </t>
  </si>
  <si>
    <t>05/10/1994</t>
  </si>
  <si>
    <t>23KT45A222</t>
  </si>
  <si>
    <t xml:space="preserve">Thạch Phương </t>
  </si>
  <si>
    <t>Thuỳ</t>
  </si>
  <si>
    <t>13/11/2004</t>
  </si>
  <si>
    <t>23KT45A223</t>
  </si>
  <si>
    <t>Phan Thị</t>
  </si>
  <si>
    <t>20/08/1999</t>
  </si>
  <si>
    <t>23KT45A224</t>
  </si>
  <si>
    <t>Thân Đức</t>
  </si>
  <si>
    <t>15/09/2005</t>
  </si>
  <si>
    <t>23KT45A225</t>
  </si>
  <si>
    <t xml:space="preserve">Quàng Thị </t>
  </si>
  <si>
    <t>20/11/2001</t>
  </si>
  <si>
    <t>23KT45A226</t>
  </si>
  <si>
    <t>Phí Trường</t>
  </si>
  <si>
    <t>16/06/2002</t>
  </si>
  <si>
    <t>23KT45A227</t>
  </si>
  <si>
    <t>Nhất</t>
  </si>
  <si>
    <t>09/01/2001</t>
  </si>
  <si>
    <t>23KT45A228</t>
  </si>
  <si>
    <t>Hồng</t>
  </si>
  <si>
    <t>06/06/1987</t>
  </si>
  <si>
    <t>23KT45A229</t>
  </si>
  <si>
    <t>Thân Thị Yến</t>
  </si>
  <si>
    <t>Lớp: KT45B1(T)</t>
  </si>
  <si>
    <t>23KT45B101</t>
  </si>
  <si>
    <t xml:space="preserve">Phạm Thị Mai </t>
  </si>
  <si>
    <t>01/19/1994</t>
  </si>
  <si>
    <t>23KT45B102</t>
  </si>
  <si>
    <t>Phạm Hải</t>
  </si>
  <si>
    <t>Chinh</t>
  </si>
  <si>
    <t>03/02/1991</t>
  </si>
  <si>
    <t>23KT45B103</t>
  </si>
  <si>
    <t>Hồ Đình</t>
  </si>
  <si>
    <t>22/04/1982</t>
  </si>
  <si>
    <t>23KT45B104</t>
  </si>
  <si>
    <t>09/01/1996</t>
  </si>
  <si>
    <t>23KT45B105</t>
  </si>
  <si>
    <t xml:space="preserve">Bùi Gia </t>
  </si>
  <si>
    <t>24/11/1999</t>
  </si>
  <si>
    <t>23KT45B106</t>
  </si>
  <si>
    <t>Đào Đức</t>
  </si>
  <si>
    <t>Phóng</t>
  </si>
  <si>
    <t>16/07/1954</t>
  </si>
  <si>
    <t>23KT45B107</t>
  </si>
  <si>
    <t>01/05/1984</t>
  </si>
  <si>
    <t>23KT45B110</t>
  </si>
  <si>
    <t>27/05/2004</t>
  </si>
  <si>
    <t>Lớp: KT45B2</t>
  </si>
  <si>
    <t>23KT45B201</t>
  </si>
  <si>
    <t>Trịnh Kim</t>
  </si>
  <si>
    <t>Liên</t>
  </si>
  <si>
    <t>24/12/1993</t>
  </si>
  <si>
    <t>23KT45B202</t>
  </si>
  <si>
    <t>Mai</t>
  </si>
  <si>
    <t>07/11/2002</t>
  </si>
  <si>
    <t>Lớp: KT45B1(N)</t>
  </si>
  <si>
    <t>Lớp: QT45A1</t>
  </si>
  <si>
    <t>23QT45A101</t>
  </si>
  <si>
    <t>Nguyễn Thành</t>
  </si>
  <si>
    <t>19/04/2005</t>
  </si>
  <si>
    <t>23QT45A102</t>
  </si>
  <si>
    <t>15/07/2004</t>
  </si>
  <si>
    <t>23QT45A103</t>
  </si>
  <si>
    <t>14/03/2003</t>
  </si>
  <si>
    <t>23QT45A104</t>
  </si>
  <si>
    <t>Bắc</t>
  </si>
  <si>
    <t>15/11/2002</t>
  </si>
  <si>
    <t>23QT45A105</t>
  </si>
  <si>
    <t>Hoàng Hải</t>
  </si>
  <si>
    <t xml:space="preserve"> 20/06/2005</t>
  </si>
  <si>
    <t>23QT45A106</t>
  </si>
  <si>
    <t>Diệu</t>
  </si>
  <si>
    <t>10/06/2005</t>
  </si>
  <si>
    <t>23QT45A107</t>
  </si>
  <si>
    <t>Ma Văn</t>
  </si>
  <si>
    <t>17/01/2004</t>
  </si>
  <si>
    <t>23QT45A108</t>
  </si>
  <si>
    <t>Hà Thị</t>
  </si>
  <si>
    <t>14/09/2000</t>
  </si>
  <si>
    <t>23QT45A109</t>
  </si>
  <si>
    <t>09/09/2004</t>
  </si>
  <si>
    <t>23QT45A110</t>
  </si>
  <si>
    <t>27/05/2005</t>
  </si>
  <si>
    <t>23QT45A111</t>
  </si>
  <si>
    <t>Vũ Đình</t>
  </si>
  <si>
    <t>29/04/2005</t>
  </si>
  <si>
    <t>23QT45A112</t>
  </si>
  <si>
    <t xml:space="preserve">Phạm Công </t>
  </si>
  <si>
    <t>22/03/2005</t>
  </si>
  <si>
    <t>23QT45A113</t>
  </si>
  <si>
    <t>Nguyễn Thế</t>
  </si>
  <si>
    <t>18/10/2005</t>
  </si>
  <si>
    <t>23QT45A114</t>
  </si>
  <si>
    <t xml:space="preserve">Nguyễn Đình </t>
  </si>
  <si>
    <t>05/03/2005</t>
  </si>
  <si>
    <t>23QT45A115</t>
  </si>
  <si>
    <t xml:space="preserve">Phạm Quốc </t>
  </si>
  <si>
    <t>20/08/2005</t>
  </si>
  <si>
    <t>23QT45A116</t>
  </si>
  <si>
    <t>Nguyễn Văn Trường</t>
  </si>
  <si>
    <t>13/03/2005</t>
  </si>
  <si>
    <t>Lớp: QT45A2</t>
  </si>
  <si>
    <t>23QT45A201</t>
  </si>
  <si>
    <t>Phạm Thị Lan</t>
  </si>
  <si>
    <t>20/06/1993</t>
  </si>
  <si>
    <t>23QT45A202</t>
  </si>
  <si>
    <t xml:space="preserve">Phí Đức </t>
  </si>
  <si>
    <t>18/08/2005</t>
  </si>
  <si>
    <t>23QT45A203</t>
  </si>
  <si>
    <t>Bùi Vương</t>
  </si>
  <si>
    <t>13/04/1999</t>
  </si>
  <si>
    <t>23QT45A204</t>
  </si>
  <si>
    <t xml:space="preserve">Ngô Thành </t>
  </si>
  <si>
    <t>Chung</t>
  </si>
  <si>
    <t>23/12/1995</t>
  </si>
  <si>
    <t>23QT45A205</t>
  </si>
  <si>
    <t>22/07/1997</t>
  </si>
  <si>
    <t>23QT45A206</t>
  </si>
  <si>
    <t xml:space="preserve">Vũ Thị Thanh </t>
  </si>
  <si>
    <t>Đảm</t>
  </si>
  <si>
    <t>28/09/1992</t>
  </si>
  <si>
    <t>23QT45A207</t>
  </si>
  <si>
    <t xml:space="preserve">Nguyễn Mạnh </t>
  </si>
  <si>
    <t>01/08/2005</t>
  </si>
  <si>
    <t>23QT45A208</t>
  </si>
  <si>
    <t>23QT45A209</t>
  </si>
  <si>
    <t>Hiệp</t>
  </si>
  <si>
    <t>08/07/2005</t>
  </si>
  <si>
    <t>23QT45A210</t>
  </si>
  <si>
    <t>Nguyễn Hữu</t>
  </si>
  <si>
    <t>07/05/1999</t>
  </si>
  <si>
    <t>23QT45A211</t>
  </si>
  <si>
    <t>16/10/1984</t>
  </si>
  <si>
    <t>23QT45A212</t>
  </si>
  <si>
    <t xml:space="preserve">Lã Huy </t>
  </si>
  <si>
    <t>15/11/1999</t>
  </si>
  <si>
    <t>23QT45A213</t>
  </si>
  <si>
    <t>Đinh Xuân</t>
  </si>
  <si>
    <t>Hướng</t>
  </si>
  <si>
    <t>09/09/2005</t>
  </si>
  <si>
    <t>23QT45A214</t>
  </si>
  <si>
    <t>Ngô Bá</t>
  </si>
  <si>
    <t>29/03/2002</t>
  </si>
  <si>
    <t>23QT45A215</t>
  </si>
  <si>
    <t>23QT45A216</t>
  </si>
  <si>
    <t>Lê Thị</t>
  </si>
  <si>
    <t>15/09/1996</t>
  </si>
  <si>
    <t>23QT45A217</t>
  </si>
  <si>
    <t>Lã Hoàng</t>
  </si>
  <si>
    <t>12/12/1999</t>
  </si>
  <si>
    <t>23QT45A218</t>
  </si>
  <si>
    <t>23QT45A219</t>
  </si>
  <si>
    <t>20/05/2005</t>
  </si>
  <si>
    <t>23QT45A220</t>
  </si>
  <si>
    <t>Đào Thị Hoài</t>
  </si>
  <si>
    <t>17/10/1982</t>
  </si>
  <si>
    <t>23QT45A221</t>
  </si>
  <si>
    <t>18/11/2005</t>
  </si>
  <si>
    <t>23QT45A222</t>
  </si>
  <si>
    <t xml:space="preserve">Nguyễn Tiến </t>
  </si>
  <si>
    <t>23QT45A223</t>
  </si>
  <si>
    <t>23QT45A224</t>
  </si>
  <si>
    <t>12/11/1985</t>
  </si>
  <si>
    <t>23QT45A225</t>
  </si>
  <si>
    <t>Trần Việt</t>
  </si>
  <si>
    <t>26/02/1995</t>
  </si>
  <si>
    <t>23QT45A226</t>
  </si>
  <si>
    <t>Vun</t>
  </si>
  <si>
    <t>11/04/2002</t>
  </si>
  <si>
    <t>23KT45A211</t>
  </si>
  <si>
    <t>Nguyễn Trọng</t>
  </si>
  <si>
    <t>Hân</t>
  </si>
  <si>
    <t>10/03/2005</t>
  </si>
  <si>
    <t>23KS45A230</t>
  </si>
  <si>
    <t>29/07/2005</t>
  </si>
  <si>
    <t>Lớp: QT45B2</t>
  </si>
  <si>
    <t>23QT45B101</t>
  </si>
  <si>
    <t>03/02/1984</t>
  </si>
  <si>
    <t>23QT45B201</t>
  </si>
  <si>
    <t xml:space="preserve">Bùi Thị </t>
  </si>
  <si>
    <t>Thơ</t>
  </si>
  <si>
    <t>25/04/1991</t>
  </si>
  <si>
    <t>23CB45A01</t>
  </si>
  <si>
    <t>Trần Thị Thu</t>
  </si>
  <si>
    <t>11/11/2005</t>
  </si>
  <si>
    <t>23CB45A02</t>
  </si>
  <si>
    <t>Nguyễn Võ Trung</t>
  </si>
  <si>
    <t>23/11/2005</t>
  </si>
  <si>
    <t>23CB45A03</t>
  </si>
  <si>
    <t xml:space="preserve">Mùa Tủa </t>
  </si>
  <si>
    <t>23CB45A04</t>
  </si>
  <si>
    <t>13/10/2005</t>
  </si>
  <si>
    <t>23CB45A05</t>
  </si>
  <si>
    <t xml:space="preserve">Nguyễn Thảo </t>
  </si>
  <si>
    <t>15/04/2005</t>
  </si>
  <si>
    <t>23CB45A06</t>
  </si>
  <si>
    <t xml:space="preserve">Đinh Quang </t>
  </si>
  <si>
    <t>10/11/2005</t>
  </si>
  <si>
    <t>23CB45A07</t>
  </si>
  <si>
    <t>Hoàng Tiến</t>
  </si>
  <si>
    <t>27/04/2005</t>
  </si>
  <si>
    <t>23NA45A01</t>
  </si>
  <si>
    <t>Đặng Phúc</t>
  </si>
  <si>
    <t>24/08/2005</t>
  </si>
  <si>
    <t>Lớp: CB45A</t>
  </si>
  <si>
    <t>23CB45B101</t>
  </si>
  <si>
    <t xml:space="preserve">Trương Quỳnh </t>
  </si>
  <si>
    <t>03/12/2005</t>
  </si>
  <si>
    <t>23CB45B102</t>
  </si>
  <si>
    <t xml:space="preserve">Nguyễn Hoàng Gia </t>
  </si>
  <si>
    <t>Khiêm</t>
  </si>
  <si>
    <t>22/09/2005</t>
  </si>
  <si>
    <t>23CB45B103</t>
  </si>
  <si>
    <t xml:space="preserve">Lường Hải </t>
  </si>
  <si>
    <t>22/11/2005</t>
  </si>
  <si>
    <t>23CB45B104</t>
  </si>
  <si>
    <t xml:space="preserve">Lưu Thị </t>
  </si>
  <si>
    <t>02/10/2004</t>
  </si>
  <si>
    <t>Lớp:  CB45B</t>
  </si>
  <si>
    <t>23TT45A01</t>
  </si>
  <si>
    <t>Mai Thị</t>
  </si>
  <si>
    <t>Lựu</t>
  </si>
  <si>
    <t>05/10/1979</t>
  </si>
  <si>
    <t>23TT45A02</t>
  </si>
  <si>
    <t>28/10/2008</t>
  </si>
  <si>
    <t>23TT45A03</t>
  </si>
  <si>
    <t>Trịnh Đình</t>
  </si>
  <si>
    <t>Pháp</t>
  </si>
  <si>
    <t>21/12/2001</t>
  </si>
  <si>
    <t>23TT45A04</t>
  </si>
  <si>
    <t xml:space="preserve">Nông Hải </t>
  </si>
  <si>
    <t>17/10/2003</t>
  </si>
  <si>
    <t>Lớp: TT45A</t>
  </si>
  <si>
    <t>23TKT45A205</t>
  </si>
  <si>
    <t xml:space="preserve">Nguyễn Hoàng </t>
  </si>
  <si>
    <t>Lớp: TKT 45A2</t>
  </si>
  <si>
    <t>Lớp: TKT 45A1</t>
  </si>
  <si>
    <t>23TKT45A201</t>
  </si>
  <si>
    <t>16/02/2002</t>
  </si>
  <si>
    <t>23TKT45A202</t>
  </si>
  <si>
    <t>Cúc</t>
  </si>
  <si>
    <t>22/06/1981</t>
  </si>
  <si>
    <t>23TKT45A203</t>
  </si>
  <si>
    <t>Bùi Thị</t>
  </si>
  <si>
    <t>13/12/2002</t>
  </si>
  <si>
    <t>23TKT45A204</t>
  </si>
  <si>
    <t>Dương Thế</t>
  </si>
  <si>
    <t>04/08/2002</t>
  </si>
  <si>
    <t>23TKT45A206</t>
  </si>
  <si>
    <t xml:space="preserve">Nguyễn Minh </t>
  </si>
  <si>
    <t>Lý</t>
  </si>
  <si>
    <t>23TKT45A207</t>
  </si>
  <si>
    <t>Phạm Thị</t>
  </si>
  <si>
    <t>Mây</t>
  </si>
  <si>
    <t>23/02/1964</t>
  </si>
  <si>
    <t>23TKT45A208</t>
  </si>
  <si>
    <t>Phạm Đỗ Hải</t>
  </si>
  <si>
    <t>Ninh</t>
  </si>
  <si>
    <t>15/03/2006</t>
  </si>
  <si>
    <t>23TKT45A209</t>
  </si>
  <si>
    <t>Nguyễn Tuấn</t>
  </si>
  <si>
    <t>24/11/2005</t>
  </si>
  <si>
    <t>23TKT45A210</t>
  </si>
  <si>
    <t xml:space="preserve">Bùi Thị Phương </t>
  </si>
  <si>
    <t>25/10/1989</t>
  </si>
  <si>
    <t>23TKT45A211</t>
  </si>
  <si>
    <t>13/08/2008</t>
  </si>
  <si>
    <t>23TKT45A212</t>
  </si>
  <si>
    <t>Thiết</t>
  </si>
  <si>
    <t>25/9/1982</t>
  </si>
  <si>
    <t>23TKT45A213</t>
  </si>
  <si>
    <t>10/08/1992</t>
  </si>
  <si>
    <t>23TKT45A214</t>
  </si>
  <si>
    <t>Giàng A</t>
  </si>
  <si>
    <t>Sử</t>
  </si>
  <si>
    <t>19/5/2006</t>
  </si>
  <si>
    <t>23TKT45A215</t>
  </si>
  <si>
    <t>Phạm Đình</t>
  </si>
  <si>
    <t>20/06/2001</t>
  </si>
  <si>
    <t>23KT45A221</t>
  </si>
  <si>
    <t>Quỳnh</t>
  </si>
  <si>
    <t>23TCB45A01</t>
  </si>
  <si>
    <t>Võ Văn</t>
  </si>
  <si>
    <t>Bửu</t>
  </si>
  <si>
    <t>12/04/1994</t>
  </si>
  <si>
    <t>23TCB45A02</t>
  </si>
  <si>
    <t>Nguyễn Sinh</t>
  </si>
  <si>
    <t>Cung</t>
  </si>
  <si>
    <t>07/11/1994</t>
  </si>
  <si>
    <t>23TCB45A03</t>
  </si>
  <si>
    <t>Bùi Đình</t>
  </si>
  <si>
    <t>Nhâm</t>
  </si>
  <si>
    <t>16/08/1982</t>
  </si>
  <si>
    <t>23TCB45A04</t>
  </si>
  <si>
    <t>Phú</t>
  </si>
  <si>
    <t>23/11/1996</t>
  </si>
  <si>
    <t>23TCB45A05</t>
  </si>
  <si>
    <t>11/02/2008</t>
  </si>
  <si>
    <t>23TCB45A06</t>
  </si>
  <si>
    <t>03/09/2006</t>
  </si>
  <si>
    <t>23TCB45A07</t>
  </si>
  <si>
    <t>Thiệp</t>
  </si>
  <si>
    <t>01/07/1993</t>
  </si>
  <si>
    <t>23TCB45A08</t>
  </si>
  <si>
    <t>02/10/1989</t>
  </si>
  <si>
    <t>23TCB45A09</t>
  </si>
  <si>
    <t>12/06/1991</t>
  </si>
  <si>
    <t>23TCB45A10</t>
  </si>
  <si>
    <t>09/12/1981</t>
  </si>
  <si>
    <t>23TCB45A11</t>
  </si>
  <si>
    <t>Nguyễn Hoàng Nhật</t>
  </si>
  <si>
    <t>21/10/2006</t>
  </si>
  <si>
    <t>Lớp:  TCB45</t>
  </si>
  <si>
    <t>Lớp:  TĐ45A</t>
  </si>
  <si>
    <t>23TĐ45A01</t>
  </si>
  <si>
    <t>Lâm Tiến</t>
  </si>
  <si>
    <t>Hào</t>
  </si>
  <si>
    <t>23TĐ45A02</t>
  </si>
  <si>
    <t xml:space="preserve">Trần Văn </t>
  </si>
  <si>
    <t>10/09/1984</t>
  </si>
  <si>
    <t>23TĐ45A03</t>
  </si>
  <si>
    <t>Lê Vũ Hoàn</t>
  </si>
  <si>
    <t>08/09/2008</t>
  </si>
  <si>
    <t>23TĐ45A04</t>
  </si>
  <si>
    <t xml:space="preserve">Nguyễn Hữu </t>
  </si>
  <si>
    <t>17/07/1978</t>
  </si>
  <si>
    <t>23TĐ45A05</t>
  </si>
  <si>
    <t>Trí</t>
  </si>
  <si>
    <t>21/03/2005</t>
  </si>
  <si>
    <t>23TM45A01</t>
  </si>
  <si>
    <t xml:space="preserve">Phạm Quang </t>
  </si>
  <si>
    <t>20/03/1978</t>
  </si>
  <si>
    <t>23TM45A02</t>
  </si>
  <si>
    <t>Vũ Hùng</t>
  </si>
  <si>
    <t>23TM45A03</t>
  </si>
  <si>
    <t>Thiều Phương</t>
  </si>
  <si>
    <t>16/11/2007</t>
  </si>
  <si>
    <t>23TM45A04</t>
  </si>
  <si>
    <t>30/09/1975</t>
  </si>
  <si>
    <t>Lớp:  TM45</t>
  </si>
  <si>
    <t>GD chính trị</t>
  </si>
  <si>
    <t>Thống kê DN</t>
  </si>
  <si>
    <t>Lớp: QT45B1</t>
  </si>
  <si>
    <t xml:space="preserve">Thống kê doanh nghiệp </t>
  </si>
  <si>
    <t>Marketing ngành may</t>
  </si>
  <si>
    <t>Quản trị Marketing</t>
  </si>
  <si>
    <t>Khởi sự doanh nghiệp</t>
  </si>
  <si>
    <t>Toán kinh tế</t>
  </si>
  <si>
    <t>Quản trị học</t>
  </si>
  <si>
    <t>Marketing căn bản</t>
  </si>
  <si>
    <t>A</t>
  </si>
  <si>
    <t>Lớp: T45A</t>
  </si>
  <si>
    <t>Lớp: M45A</t>
  </si>
  <si>
    <t>Môn học đã học kì trước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</si>
</sst>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[$-409]dddd\,\ mmmm\ d\,\ yyyy"/>
    <numFmt numFmtId="167" formatCode="[$-1010000]d/m/yyyy;@"/>
    <numFmt numFmtId="168" formatCode="mmm\-yyyy"/>
    <numFmt numFmtId="169" formatCode="[$-436]dd\ mmmm\ yyyy;@"/>
    <numFmt numFmtId="170" formatCode="0.0000000000"/>
    <numFmt numFmtId="171" formatCode="0.000000000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dd/mm/yyyy;@"/>
  </numFmts>
  <fonts count="65">
    <font>
      <sz val="10"/>
      <name val="Arial"/>
      <family val="0"/>
    </font>
    <font>
      <sz val="12"/>
      <name val="Times New Roman"/>
      <family val="1"/>
    </font>
    <font>
      <b/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12"/>
      <color indexed="10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theme="1"/>
      <name val="Times New Roman"/>
      <family val="1"/>
    </font>
    <font>
      <b/>
      <sz val="8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39" fillId="0" borderId="0">
      <alignment/>
      <protection/>
    </xf>
    <xf numFmtId="0" fontId="54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1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57" applyFont="1" applyAlignment="1">
      <alignment vertical="center"/>
      <protection/>
    </xf>
    <xf numFmtId="0" fontId="7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/>
      <protection/>
    </xf>
    <xf numFmtId="0" fontId="6" fillId="0" borderId="10" xfId="57" applyFont="1" applyBorder="1" applyAlignment="1">
      <alignment horizontal="center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57" applyFont="1" applyBorder="1" applyAlignment="1">
      <alignment horizontal="center" vertical="center"/>
      <protection/>
    </xf>
    <xf numFmtId="0" fontId="8" fillId="0" borderId="10" xfId="57" applyFont="1" applyBorder="1" applyAlignment="1">
      <alignment horizontal="center" vertical="center"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34" borderId="10" xfId="57" applyNumberFormat="1" applyFont="1" applyFill="1" applyBorder="1" applyAlignment="1">
      <alignment horizontal="center" vertical="center"/>
      <protection/>
    </xf>
    <xf numFmtId="2" fontId="12" fillId="0" borderId="10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57" applyFont="1" applyAlignment="1">
      <alignment vertical="center"/>
      <protection/>
    </xf>
    <xf numFmtId="0" fontId="8" fillId="0" borderId="10" xfId="0" applyFont="1" applyBorder="1" applyAlignment="1">
      <alignment horizontal="center" vertical="center"/>
    </xf>
    <xf numFmtId="0" fontId="9" fillId="35" borderId="11" xfId="58" applyFont="1" applyFill="1" applyBorder="1">
      <alignment/>
      <protection/>
    </xf>
    <xf numFmtId="49" fontId="9" fillId="35" borderId="10" xfId="58" applyNumberFormat="1" applyFont="1" applyFill="1" applyBorder="1" applyAlignment="1" quotePrefix="1">
      <alignment horizontal="center"/>
      <protection/>
    </xf>
    <xf numFmtId="0" fontId="1" fillId="0" borderId="11" xfId="58" applyFont="1" applyFill="1" applyBorder="1" applyAlignment="1">
      <alignment horizontal="left" vertical="center"/>
      <protection/>
    </xf>
    <xf numFmtId="0" fontId="1" fillId="35" borderId="10" xfId="0" applyFont="1" applyFill="1" applyBorder="1" applyAlignment="1">
      <alignment horizontal="center" vertical="center" wrapText="1"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9" fillId="0" borderId="10" xfId="58" applyFont="1" applyFill="1" applyBorder="1" applyAlignment="1">
      <alignment horizontal="center"/>
      <protection/>
    </xf>
    <xf numFmtId="0" fontId="3" fillId="0" borderId="10" xfId="0" applyFont="1" applyBorder="1" applyAlignment="1">
      <alignment/>
    </xf>
    <xf numFmtId="0" fontId="9" fillId="0" borderId="11" xfId="58" applyFont="1" applyFill="1" applyBorder="1">
      <alignment/>
      <protection/>
    </xf>
    <xf numFmtId="49" fontId="9" fillId="0" borderId="10" xfId="58" applyNumberFormat="1" applyFont="1" applyFill="1" applyBorder="1" applyAlignment="1" quotePrefix="1">
      <alignment horizontal="center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4" fontId="9" fillId="0" borderId="10" xfId="0" applyNumberFormat="1" applyFont="1" applyFill="1" applyBorder="1" applyAlignment="1" quotePrefix="1">
      <alignment horizontal="center" vertical="center"/>
    </xf>
    <xf numFmtId="0" fontId="9" fillId="35" borderId="10" xfId="58" applyFont="1" applyFill="1" applyBorder="1" applyAlignment="1">
      <alignment horizontal="center"/>
      <protection/>
    </xf>
    <xf numFmtId="0" fontId="1" fillId="35" borderId="10" xfId="57" applyFont="1" applyFill="1" applyBorder="1" applyAlignment="1">
      <alignment horizontal="center" vertical="center"/>
      <protection/>
    </xf>
    <xf numFmtId="0" fontId="8" fillId="35" borderId="10" xfId="57" applyFont="1" applyFill="1" applyBorder="1" applyAlignment="1">
      <alignment horizontal="center" vertical="center"/>
      <protection/>
    </xf>
    <xf numFmtId="0" fontId="9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9" fillId="0" borderId="11" xfId="58" applyFont="1" applyFill="1" applyBorder="1" applyAlignment="1">
      <alignment horizontal="left" vertical="center" wrapText="1"/>
      <protection/>
    </xf>
    <xf numFmtId="0" fontId="9" fillId="0" borderId="14" xfId="58" applyFont="1" applyFill="1" applyBorder="1">
      <alignment/>
      <protection/>
    </xf>
    <xf numFmtId="0" fontId="1" fillId="0" borderId="15" xfId="0" applyFont="1" applyFill="1" applyBorder="1" applyAlignment="1">
      <alignment horizontal="left"/>
    </xf>
    <xf numFmtId="0" fontId="1" fillId="0" borderId="14" xfId="58" applyFont="1" applyFill="1" applyBorder="1" applyAlignment="1">
      <alignment horizontal="left" vertical="center"/>
      <protection/>
    </xf>
    <xf numFmtId="0" fontId="9" fillId="0" borderId="15" xfId="58" applyFont="1" applyFill="1" applyBorder="1">
      <alignment/>
      <protection/>
    </xf>
    <xf numFmtId="0" fontId="8" fillId="0" borderId="10" xfId="57" applyFont="1" applyBorder="1" applyAlignment="1">
      <alignment horizontal="center" vertical="center"/>
      <protection/>
    </xf>
    <xf numFmtId="0" fontId="8" fillId="0" borderId="10" xfId="0" applyFont="1" applyBorder="1" applyAlignment="1">
      <alignment horizontal="center"/>
    </xf>
    <xf numFmtId="0" fontId="1" fillId="0" borderId="15" xfId="58" applyFont="1" applyFill="1" applyBorder="1" applyAlignment="1">
      <alignment horizontal="left" vertical="center"/>
      <protection/>
    </xf>
    <xf numFmtId="0" fontId="1" fillId="0" borderId="15" xfId="0" applyFont="1" applyFill="1" applyBorder="1" applyAlignment="1">
      <alignment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4" fillId="0" borderId="20" xfId="57" applyFont="1" applyBorder="1" applyAlignment="1">
      <alignment horizontal="left" vertical="center"/>
      <protection/>
    </xf>
    <xf numFmtId="0" fontId="11" fillId="0" borderId="0" xfId="0" applyFont="1" applyAlignment="1">
      <alignment/>
    </xf>
    <xf numFmtId="0" fontId="3" fillId="0" borderId="0" xfId="0" applyFont="1" applyAlignment="1">
      <alignment/>
    </xf>
    <xf numFmtId="0" fontId="1" fillId="36" borderId="10" xfId="57" applyFont="1" applyFill="1" applyBorder="1" applyAlignment="1">
      <alignment horizontal="center" vertical="center"/>
      <protection/>
    </xf>
    <xf numFmtId="0" fontId="8" fillId="36" borderId="10" xfId="57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center"/>
    </xf>
    <xf numFmtId="0" fontId="59" fillId="35" borderId="10" xfId="0" applyFont="1" applyFill="1" applyBorder="1" applyAlignment="1">
      <alignment horizontal="center"/>
    </xf>
    <xf numFmtId="0" fontId="59" fillId="36" borderId="10" xfId="0" applyFont="1" applyFill="1" applyBorder="1" applyAlignment="1">
      <alignment horizontal="center"/>
    </xf>
    <xf numFmtId="0" fontId="13" fillId="0" borderId="0" xfId="57" applyFont="1" applyAlignment="1">
      <alignment vertical="center"/>
      <protection/>
    </xf>
    <xf numFmtId="164" fontId="1" fillId="0" borderId="10" xfId="0" applyNumberFormat="1" applyFont="1" applyBorder="1" applyAlignment="1">
      <alignment horizontal="center"/>
    </xf>
    <xf numFmtId="164" fontId="1" fillId="0" borderId="10" xfId="57" applyNumberFormat="1" applyFont="1" applyBorder="1" applyAlignment="1">
      <alignment horizontal="center" vertical="center"/>
      <protection/>
    </xf>
    <xf numFmtId="0" fontId="1" fillId="37" borderId="10" xfId="57" applyFont="1" applyFill="1" applyBorder="1" applyAlignment="1">
      <alignment horizontal="center" vertical="center"/>
      <protection/>
    </xf>
    <xf numFmtId="0" fontId="8" fillId="37" borderId="10" xfId="57" applyFont="1" applyFill="1" applyBorder="1" applyAlignment="1">
      <alignment horizontal="center" vertical="center"/>
      <protection/>
    </xf>
    <xf numFmtId="164" fontId="1" fillId="37" borderId="10" xfId="57" applyNumberFormat="1" applyFont="1" applyFill="1" applyBorder="1" applyAlignment="1">
      <alignment horizontal="center" vertical="center"/>
      <protection/>
    </xf>
    <xf numFmtId="14" fontId="60" fillId="0" borderId="21" xfId="0" applyNumberFormat="1" applyFont="1" applyFill="1" applyBorder="1" applyAlignment="1" quotePrefix="1">
      <alignment horizontal="center" vertical="center"/>
    </xf>
    <xf numFmtId="14" fontId="60" fillId="0" borderId="10" xfId="0" applyNumberFormat="1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54" fillId="0" borderId="11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14" fontId="60" fillId="0" borderId="21" xfId="0" applyNumberFormat="1" applyFont="1" applyFill="1" applyBorder="1" applyAlignment="1" quotePrefix="1">
      <alignment horizontal="center"/>
    </xf>
    <xf numFmtId="0" fontId="1" fillId="0" borderId="17" xfId="58" applyFont="1" applyFill="1" applyBorder="1" applyAlignment="1">
      <alignment horizontal="left" vertical="center"/>
      <protection/>
    </xf>
    <xf numFmtId="14" fontId="60" fillId="0" borderId="11" xfId="0" applyNumberFormat="1" applyFont="1" applyFill="1" applyBorder="1" applyAlignment="1" quotePrefix="1">
      <alignment horizontal="center" vertical="center"/>
    </xf>
    <xf numFmtId="14" fontId="3" fillId="0" borderId="21" xfId="58" applyNumberFormat="1" applyFont="1" applyFill="1" applyBorder="1" applyAlignment="1" quotePrefix="1">
      <alignment horizontal="center" vertical="center"/>
      <protection/>
    </xf>
    <xf numFmtId="0" fontId="1" fillId="0" borderId="19" xfId="58" applyFont="1" applyFill="1" applyBorder="1" applyAlignment="1">
      <alignment horizontal="left" vertical="center"/>
      <protection/>
    </xf>
    <xf numFmtId="0" fontId="1" fillId="0" borderId="11" xfId="58" applyFont="1" applyFill="1" applyBorder="1">
      <alignment/>
      <protection/>
    </xf>
    <xf numFmtId="0" fontId="1" fillId="0" borderId="15" xfId="58" applyFont="1" applyFill="1" applyBorder="1">
      <alignment/>
      <protection/>
    </xf>
    <xf numFmtId="49" fontId="3" fillId="0" borderId="11" xfId="58" applyNumberFormat="1" applyFont="1" applyFill="1" applyBorder="1" applyAlignment="1" quotePrefix="1">
      <alignment horizontal="center"/>
      <protection/>
    </xf>
    <xf numFmtId="0" fontId="3" fillId="0" borderId="11" xfId="0" applyFont="1" applyFill="1" applyBorder="1" applyAlignment="1" quotePrefix="1">
      <alignment horizontal="center" vertical="center"/>
    </xf>
    <xf numFmtId="0" fontId="1" fillId="0" borderId="21" xfId="58" applyFont="1" applyFill="1" applyBorder="1">
      <alignment/>
      <protection/>
    </xf>
    <xf numFmtId="14" fontId="60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/>
    </xf>
    <xf numFmtId="178" fontId="60" fillId="0" borderId="10" xfId="0" applyNumberFormat="1" applyFont="1" applyFill="1" applyBorder="1" applyAlignment="1" quotePrefix="1">
      <alignment horizontal="center" vertical="center"/>
    </xf>
    <xf numFmtId="0" fontId="1" fillId="0" borderId="21" xfId="58" applyFont="1" applyFill="1" applyBorder="1" applyAlignment="1">
      <alignment horizontal="left" vertical="center"/>
      <protection/>
    </xf>
    <xf numFmtId="49" fontId="3" fillId="0" borderId="10" xfId="58" applyNumberFormat="1" applyFont="1" applyFill="1" applyBorder="1" applyAlignment="1" quotePrefix="1">
      <alignment horizontal="center"/>
      <protection/>
    </xf>
    <xf numFmtId="14" fontId="3" fillId="0" borderId="10" xfId="0" applyNumberFormat="1" applyFont="1" applyFill="1" applyBorder="1" applyAlignment="1" quotePrefix="1">
      <alignment horizontal="center" vertical="center"/>
    </xf>
    <xf numFmtId="14" fontId="60" fillId="0" borderId="10" xfId="0" applyNumberFormat="1" applyFont="1" applyFill="1" applyBorder="1" applyAlignment="1" quotePrefix="1">
      <alignment horizontal="center"/>
    </xf>
    <xf numFmtId="0" fontId="61" fillId="0" borderId="0" xfId="0" applyFont="1" applyAlignment="1">
      <alignment/>
    </xf>
    <xf numFmtId="0" fontId="61" fillId="0" borderId="0" xfId="57" applyFont="1" applyAlignment="1">
      <alignment vertical="center"/>
      <protection/>
    </xf>
    <xf numFmtId="14" fontId="60" fillId="0" borderId="11" xfId="0" applyNumberFormat="1" applyFont="1" applyFill="1" applyBorder="1" applyAlignment="1" quotePrefix="1">
      <alignment horizontal="center" vertical="center"/>
    </xf>
    <xf numFmtId="14" fontId="3" fillId="0" borderId="21" xfId="0" applyNumberFormat="1" applyFont="1" applyFill="1" applyBorder="1" applyAlignment="1" quotePrefix="1">
      <alignment horizontal="center" vertical="center"/>
    </xf>
    <xf numFmtId="14" fontId="60" fillId="0" borderId="10" xfId="0" applyNumberFormat="1" applyFont="1" applyFill="1" applyBorder="1" applyAlignment="1" quotePrefix="1">
      <alignment horizontal="center" vertical="center"/>
    </xf>
    <xf numFmtId="14" fontId="60" fillId="0" borderId="21" xfId="0" applyNumberFormat="1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54" fillId="0" borderId="11" xfId="0" applyFont="1" applyFill="1" applyBorder="1" applyAlignment="1" quotePrefix="1">
      <alignment horizontal="left"/>
    </xf>
    <xf numFmtId="14" fontId="60" fillId="0" borderId="21" xfId="0" applyNumberFormat="1" applyFont="1" applyFill="1" applyBorder="1" applyAlignment="1" quotePrefix="1">
      <alignment horizontal="center"/>
    </xf>
    <xf numFmtId="0" fontId="13" fillId="0" borderId="0" xfId="0" applyFont="1" applyAlignment="1">
      <alignment/>
    </xf>
    <xf numFmtId="14" fontId="60" fillId="0" borderId="21" xfId="0" applyNumberFormat="1" applyFont="1" applyFill="1" applyBorder="1" applyAlignment="1" quotePrefix="1">
      <alignment horizontal="center" vertical="center"/>
    </xf>
    <xf numFmtId="14" fontId="60" fillId="0" borderId="11" xfId="0" applyNumberFormat="1" applyFont="1" applyFill="1" applyBorder="1" applyAlignment="1" quotePrefix="1">
      <alignment horizontal="center" vertical="center"/>
    </xf>
    <xf numFmtId="0" fontId="54" fillId="0" borderId="21" xfId="0" applyFont="1" applyFill="1" applyBorder="1" applyAlignment="1">
      <alignment/>
    </xf>
    <xf numFmtId="14" fontId="60" fillId="0" borderId="11" xfId="0" applyNumberFormat="1" applyFont="1" applyFill="1" applyBorder="1" applyAlignment="1" quotePrefix="1">
      <alignment horizontal="center"/>
    </xf>
    <xf numFmtId="0" fontId="9" fillId="0" borderId="10" xfId="58" applyFont="1" applyFill="1" applyBorder="1" applyAlignment="1">
      <alignment horizontal="center" vertical="center" wrapText="1"/>
      <protection/>
    </xf>
    <xf numFmtId="49" fontId="3" fillId="0" borderId="21" xfId="58" applyNumberFormat="1" applyFont="1" applyFill="1" applyBorder="1" applyAlignment="1" quotePrefix="1">
      <alignment horizontal="center"/>
      <protection/>
    </xf>
    <xf numFmtId="49" fontId="60" fillId="0" borderId="10" xfId="0" applyNumberFormat="1" applyFont="1" applyFill="1" applyBorder="1" applyAlignment="1" quotePrefix="1">
      <alignment horizontal="center"/>
    </xf>
    <xf numFmtId="0" fontId="1" fillId="0" borderId="11" xfId="58" applyFont="1" applyBorder="1" applyAlignment="1">
      <alignment horizontal="left" vertical="center"/>
      <protection/>
    </xf>
    <xf numFmtId="0" fontId="1" fillId="0" borderId="15" xfId="58" applyFont="1" applyBorder="1" applyAlignment="1">
      <alignment horizontal="left" vertical="center"/>
      <protection/>
    </xf>
    <xf numFmtId="14" fontId="60" fillId="0" borderId="10" xfId="0" applyNumberFormat="1" applyFont="1" applyBorder="1" applyAlignment="1" quotePrefix="1">
      <alignment horizontal="center" vertical="center"/>
    </xf>
    <xf numFmtId="0" fontId="9" fillId="0" borderId="15" xfId="58" applyFont="1" applyFill="1" applyBorder="1" applyAlignment="1">
      <alignment horizontal="left" vertical="center"/>
      <protection/>
    </xf>
    <xf numFmtId="0" fontId="54" fillId="0" borderId="11" xfId="0" applyFont="1" applyFill="1" applyBorder="1" applyAlignment="1">
      <alignment horizontal="left"/>
    </xf>
    <xf numFmtId="178" fontId="60" fillId="0" borderId="10" xfId="0" applyNumberFormat="1" applyFont="1" applyFill="1" applyBorder="1" applyAlignment="1" quotePrefix="1">
      <alignment horizontal="center"/>
    </xf>
    <xf numFmtId="0" fontId="14" fillId="0" borderId="0" xfId="0" applyFont="1" applyAlignment="1">
      <alignment/>
    </xf>
    <xf numFmtId="0" fontId="54" fillId="0" borderId="11" xfId="58" applyFont="1" applyFill="1" applyBorder="1" applyAlignment="1">
      <alignment horizontal="left" vertical="center"/>
      <protection/>
    </xf>
    <xf numFmtId="49" fontId="3" fillId="0" borderId="10" xfId="0" applyNumberFormat="1" applyFont="1" applyFill="1" applyBorder="1" applyAlignment="1" quotePrefix="1">
      <alignment horizontal="center"/>
    </xf>
    <xf numFmtId="0" fontId="59" fillId="0" borderId="11" xfId="58" applyFont="1" applyFill="1" applyBorder="1">
      <alignment/>
      <protection/>
    </xf>
    <xf numFmtId="0" fontId="59" fillId="0" borderId="15" xfId="58" applyFont="1" applyFill="1" applyBorder="1">
      <alignment/>
      <protection/>
    </xf>
    <xf numFmtId="49" fontId="62" fillId="0" borderId="10" xfId="58" applyNumberFormat="1" applyFont="1" applyFill="1" applyBorder="1" applyAlignment="1" quotePrefix="1">
      <alignment horizontal="center"/>
      <protection/>
    </xf>
    <xf numFmtId="0" fontId="9" fillId="0" borderId="21" xfId="58" applyFont="1" applyFill="1" applyBorder="1">
      <alignment/>
      <protection/>
    </xf>
    <xf numFmtId="0" fontId="59" fillId="0" borderId="11" xfId="58" applyFont="1" applyFill="1" applyBorder="1" applyAlignment="1">
      <alignment horizontal="left" vertical="center"/>
      <protection/>
    </xf>
    <xf numFmtId="0" fontId="59" fillId="0" borderId="15" xfId="58" applyFont="1" applyFill="1" applyBorder="1" applyAlignment="1">
      <alignment horizontal="left" vertical="center"/>
      <protection/>
    </xf>
    <xf numFmtId="0" fontId="9" fillId="0" borderId="10" xfId="57" applyFont="1" applyBorder="1" applyAlignment="1">
      <alignment horizontal="center"/>
      <protection/>
    </xf>
    <xf numFmtId="0" fontId="9" fillId="0" borderId="11" xfId="58" applyFont="1" applyFill="1" applyBorder="1" applyAlignment="1">
      <alignment horizontal="left" vertical="center"/>
      <protection/>
    </xf>
    <xf numFmtId="0" fontId="1" fillId="0" borderId="22" xfId="58" applyFont="1" applyFill="1" applyBorder="1" applyAlignment="1">
      <alignment horizontal="left" vertical="center"/>
      <protection/>
    </xf>
    <xf numFmtId="14" fontId="60" fillId="0" borderId="10" xfId="0" applyNumberFormat="1" applyFont="1" applyFill="1" applyBorder="1" applyAlignment="1" quotePrefix="1">
      <alignment horizontal="center" vertical="center"/>
    </xf>
    <xf numFmtId="14" fontId="60" fillId="0" borderId="10" xfId="0" applyNumberFormat="1" applyFont="1" applyFill="1" applyBorder="1" applyAlignment="1">
      <alignment horizontal="center" vertical="center"/>
    </xf>
    <xf numFmtId="0" fontId="1" fillId="0" borderId="23" xfId="58" applyFont="1" applyFill="1" applyBorder="1" applyAlignment="1">
      <alignment horizontal="left" vertical="center"/>
      <protection/>
    </xf>
    <xf numFmtId="0" fontId="9" fillId="0" borderId="22" xfId="58" applyFont="1" applyFill="1" applyBorder="1">
      <alignment/>
      <protection/>
    </xf>
    <xf numFmtId="49" fontId="3" fillId="0" borderId="10" xfId="58" applyNumberFormat="1" applyFont="1" applyFill="1" applyBorder="1" applyAlignment="1" quotePrefix="1">
      <alignment horizontal="center"/>
      <protection/>
    </xf>
    <xf numFmtId="0" fontId="1" fillId="0" borderId="14" xfId="58" applyFont="1" applyFill="1" applyBorder="1">
      <alignment/>
      <protection/>
    </xf>
    <xf numFmtId="0" fontId="1" fillId="0" borderId="22" xfId="58" applyFont="1" applyFill="1" applyBorder="1">
      <alignment/>
      <protection/>
    </xf>
    <xf numFmtId="14" fontId="62" fillId="0" borderId="21" xfId="0" applyNumberFormat="1" applyFont="1" applyFill="1" applyBorder="1" applyAlignment="1" quotePrefix="1">
      <alignment horizontal="center" vertical="center"/>
    </xf>
    <xf numFmtId="0" fontId="63" fillId="0" borderId="18" xfId="58" applyFont="1" applyFill="1" applyBorder="1">
      <alignment/>
      <protection/>
    </xf>
    <xf numFmtId="0" fontId="63" fillId="0" borderId="20" xfId="58" applyFont="1" applyFill="1" applyBorder="1">
      <alignment/>
      <protection/>
    </xf>
    <xf numFmtId="49" fontId="60" fillId="0" borderId="13" xfId="58" applyNumberFormat="1" applyFont="1" applyFill="1" applyBorder="1" applyAlignment="1" quotePrefix="1">
      <alignment horizontal="center"/>
      <protection/>
    </xf>
    <xf numFmtId="178" fontId="62" fillId="0" borderId="10" xfId="0" applyNumberFormat="1" applyFont="1" applyFill="1" applyBorder="1" applyAlignment="1" quotePrefix="1">
      <alignment horizontal="center" vertical="center"/>
    </xf>
    <xf numFmtId="49" fontId="60" fillId="0" borderId="10" xfId="58" applyNumberFormat="1" applyFont="1" applyFill="1" applyBorder="1" applyAlignment="1" quotePrefix="1">
      <alignment horizontal="center"/>
      <protection/>
    </xf>
    <xf numFmtId="0" fontId="63" fillId="0" borderId="11" xfId="58" applyFont="1" applyFill="1" applyBorder="1">
      <alignment/>
      <protection/>
    </xf>
    <xf numFmtId="0" fontId="63" fillId="0" borderId="15" xfId="58" applyFont="1" applyFill="1" applyBorder="1">
      <alignment/>
      <protection/>
    </xf>
    <xf numFmtId="178" fontId="62" fillId="0" borderId="10" xfId="58" applyNumberFormat="1" applyFont="1" applyFill="1" applyBorder="1" applyAlignment="1" quotePrefix="1">
      <alignment horizontal="center" vertical="center"/>
      <protection/>
    </xf>
    <xf numFmtId="49" fontId="60" fillId="0" borderId="24" xfId="58" applyNumberFormat="1" applyFont="1" applyFill="1" applyBorder="1" applyAlignment="1" quotePrefix="1">
      <alignment horizontal="center"/>
      <protection/>
    </xf>
    <xf numFmtId="14" fontId="60" fillId="0" borderId="11" xfId="0" applyNumberFormat="1" applyFont="1" applyBorder="1" applyAlignment="1" quotePrefix="1">
      <alignment horizontal="center" vertical="center"/>
    </xf>
    <xf numFmtId="14" fontId="3" fillId="0" borderId="21" xfId="0" applyNumberFormat="1" applyFont="1" applyFill="1" applyBorder="1" applyAlignment="1" quotePrefix="1">
      <alignment horizontal="center" vertical="center"/>
    </xf>
    <xf numFmtId="0" fontId="63" fillId="0" borderId="11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1" fillId="0" borderId="18" xfId="58" applyFont="1" applyFill="1" applyBorder="1" applyAlignment="1">
      <alignment horizontal="left" vertical="center" wrapText="1"/>
      <protection/>
    </xf>
    <xf numFmtId="0" fontId="1" fillId="0" borderId="19" xfId="58" applyFont="1" applyFill="1" applyBorder="1" applyAlignment="1">
      <alignment horizontal="left" vertical="center" wrapText="1"/>
      <protection/>
    </xf>
    <xf numFmtId="14" fontId="3" fillId="0" borderId="13" xfId="58" applyNumberFormat="1" applyFont="1" applyFill="1" applyBorder="1" applyAlignment="1" quotePrefix="1">
      <alignment horizontal="center" vertical="center" wrapText="1"/>
      <protection/>
    </xf>
    <xf numFmtId="178" fontId="60" fillId="0" borderId="21" xfId="0" applyNumberFormat="1" applyFont="1" applyFill="1" applyBorder="1" applyAlignment="1" quotePrefix="1">
      <alignment horizontal="center" vertical="center"/>
    </xf>
    <xf numFmtId="0" fontId="9" fillId="0" borderId="15" xfId="58" applyFont="1" applyFill="1" applyBorder="1" applyAlignment="1">
      <alignment horizontal="left" vertical="center" wrapText="1"/>
      <protection/>
    </xf>
    <xf numFmtId="0" fontId="3" fillId="0" borderId="10" xfId="58" applyFont="1" applyFill="1" applyBorder="1" applyAlignment="1" quotePrefix="1">
      <alignment horizontal="center" vertical="center" wrapText="1"/>
      <protection/>
    </xf>
    <xf numFmtId="0" fontId="9" fillId="0" borderId="18" xfId="58" applyFont="1" applyFill="1" applyBorder="1">
      <alignment/>
      <protection/>
    </xf>
    <xf numFmtId="0" fontId="9" fillId="0" borderId="19" xfId="58" applyFont="1" applyFill="1" applyBorder="1">
      <alignment/>
      <protection/>
    </xf>
    <xf numFmtId="49" fontId="3" fillId="0" borderId="13" xfId="58" applyNumberFormat="1" applyFont="1" applyFill="1" applyBorder="1" applyAlignment="1" quotePrefix="1">
      <alignment horizontal="center"/>
      <protection/>
    </xf>
    <xf numFmtId="0" fontId="1" fillId="0" borderId="14" xfId="0" applyFont="1" applyFill="1" applyBorder="1" applyAlignment="1">
      <alignment/>
    </xf>
    <xf numFmtId="0" fontId="1" fillId="0" borderId="22" xfId="0" applyFont="1" applyFill="1" applyBorder="1" applyAlignment="1">
      <alignment/>
    </xf>
    <xf numFmtId="49" fontId="3" fillId="0" borderId="10" xfId="0" applyNumberFormat="1" applyFont="1" applyFill="1" applyBorder="1" applyAlignment="1" quotePrefix="1">
      <alignment horizontal="center"/>
    </xf>
    <xf numFmtId="178" fontId="60" fillId="0" borderId="10" xfId="0" applyNumberFormat="1" applyFont="1" applyBorder="1" applyAlignment="1" quotePrefix="1">
      <alignment horizontal="center"/>
    </xf>
    <xf numFmtId="14" fontId="60" fillId="0" borderId="10" xfId="0" applyNumberFormat="1" applyFont="1" applyBorder="1" applyAlignment="1" quotePrefix="1">
      <alignment horizontal="center" vertical="center"/>
    </xf>
    <xf numFmtId="178" fontId="60" fillId="0" borderId="10" xfId="0" applyNumberFormat="1" applyFont="1" applyBorder="1" applyAlignment="1">
      <alignment horizontal="center"/>
    </xf>
    <xf numFmtId="49" fontId="3" fillId="36" borderId="10" xfId="59" applyNumberFormat="1" applyFont="1" applyFill="1" applyBorder="1" applyAlignment="1">
      <alignment horizontal="center"/>
      <protection/>
    </xf>
    <xf numFmtId="0" fontId="63" fillId="0" borderId="15" xfId="0" applyFont="1" applyFill="1" applyBorder="1" applyAlignment="1">
      <alignment/>
    </xf>
    <xf numFmtId="49" fontId="3" fillId="36" borderId="10" xfId="59" applyNumberFormat="1" applyFont="1" applyFill="1" applyBorder="1" applyAlignment="1" quotePrefix="1">
      <alignment horizontal="center"/>
      <protection/>
    </xf>
    <xf numFmtId="0" fontId="9" fillId="36" borderId="11" xfId="59" applyFont="1" applyFill="1" applyBorder="1">
      <alignment/>
      <protection/>
    </xf>
    <xf numFmtId="0" fontId="9" fillId="36" borderId="15" xfId="59" applyFont="1" applyFill="1" applyBorder="1">
      <alignment/>
      <protection/>
    </xf>
    <xf numFmtId="0" fontId="1" fillId="0" borderId="11" xfId="58" applyFont="1" applyBorder="1" applyAlignment="1">
      <alignment horizontal="left" vertical="center"/>
      <protection/>
    </xf>
    <xf numFmtId="0" fontId="1" fillId="0" borderId="11" xfId="59" applyFont="1" applyFill="1" applyBorder="1">
      <alignment/>
      <protection/>
    </xf>
    <xf numFmtId="0" fontId="1" fillId="0" borderId="15" xfId="59" applyFont="1" applyFill="1" applyBorder="1">
      <alignment/>
      <protection/>
    </xf>
    <xf numFmtId="49" fontId="9" fillId="36" borderId="10" xfId="59" applyNumberFormat="1" applyFont="1" applyFill="1" applyBorder="1" applyAlignment="1" quotePrefix="1">
      <alignment horizontal="center"/>
      <protection/>
    </xf>
    <xf numFmtId="49" fontId="9" fillId="36" borderId="10" xfId="59" applyNumberFormat="1" applyFont="1" applyFill="1" applyBorder="1" applyAlignment="1">
      <alignment horizontal="center"/>
      <protection/>
    </xf>
    <xf numFmtId="0" fontId="9" fillId="0" borderId="15" xfId="0" applyFont="1" applyFill="1" applyBorder="1" applyAlignment="1">
      <alignment/>
    </xf>
    <xf numFmtId="49" fontId="60" fillId="0" borderId="10" xfId="0" applyNumberFormat="1" applyFont="1" applyFill="1" applyBorder="1" applyAlignment="1" quotePrefix="1">
      <alignment horizontal="center" vertical="center"/>
    </xf>
    <xf numFmtId="0" fontId="60" fillId="0" borderId="10" xfId="0" applyFont="1" applyFill="1" applyBorder="1" applyAlignment="1" quotePrefix="1">
      <alignment horizontal="center" vertical="center"/>
    </xf>
    <xf numFmtId="0" fontId="9" fillId="0" borderId="15" xfId="0" applyFont="1" applyFill="1" applyBorder="1" applyAlignment="1">
      <alignment horizontal="left"/>
    </xf>
    <xf numFmtId="49" fontId="60" fillId="0" borderId="10" xfId="0" applyNumberFormat="1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/>
    </xf>
    <xf numFmtId="14" fontId="60" fillId="0" borderId="10" xfId="0" applyNumberFormat="1" applyFont="1" applyFill="1" applyBorder="1" applyAlignment="1" quotePrefix="1">
      <alignment horizontal="center"/>
    </xf>
    <xf numFmtId="0" fontId="60" fillId="0" borderId="10" xfId="0" applyFont="1" applyFill="1" applyBorder="1" applyAlignment="1" quotePrefix="1">
      <alignment horizontal="center"/>
    </xf>
    <xf numFmtId="49" fontId="3" fillId="0" borderId="10" xfId="0" applyNumberFormat="1" applyFont="1" applyFill="1" applyBorder="1" applyAlignment="1" quotePrefix="1">
      <alignment horizontal="center"/>
    </xf>
    <xf numFmtId="178" fontId="60" fillId="0" borderId="10" xfId="0" applyNumberFormat="1" applyFont="1" applyBorder="1" applyAlignment="1" quotePrefix="1">
      <alignment horizontal="center"/>
    </xf>
    <xf numFmtId="0" fontId="3" fillId="0" borderId="10" xfId="0" applyFont="1" applyFill="1" applyBorder="1" applyAlignment="1" quotePrefix="1">
      <alignment horizontal="center" vertical="center"/>
    </xf>
    <xf numFmtId="0" fontId="1" fillId="36" borderId="10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8" fillId="36" borderId="10" xfId="57" applyFont="1" applyFill="1" applyBorder="1" applyAlignment="1">
      <alignment horizontal="center" vertical="center"/>
      <protection/>
    </xf>
    <xf numFmtId="0" fontId="3" fillId="36" borderId="0" xfId="0" applyFont="1" applyFill="1" applyAlignment="1">
      <alignment/>
    </xf>
    <xf numFmtId="164" fontId="1" fillId="36" borderId="10" xfId="57" applyNumberFormat="1" applyFont="1" applyFill="1" applyBorder="1" applyAlignment="1">
      <alignment horizontal="center" vertical="center"/>
      <protection/>
    </xf>
    <xf numFmtId="0" fontId="1" fillId="25" borderId="10" xfId="57" applyFont="1" applyFill="1" applyBorder="1" applyAlignment="1">
      <alignment horizontal="center" vertical="center"/>
      <protection/>
    </xf>
    <xf numFmtId="0" fontId="8" fillId="25" borderId="10" xfId="57" applyFont="1" applyFill="1" applyBorder="1" applyAlignment="1">
      <alignment horizontal="center" vertical="center"/>
      <protection/>
    </xf>
    <xf numFmtId="164" fontId="1" fillId="36" borderId="10" xfId="0" applyNumberFormat="1" applyFont="1" applyFill="1" applyBorder="1" applyAlignment="1">
      <alignment horizontal="center"/>
    </xf>
    <xf numFmtId="164" fontId="1" fillId="25" borderId="10" xfId="57" applyNumberFormat="1" applyFont="1" applyFill="1" applyBorder="1" applyAlignment="1">
      <alignment horizontal="center" vertical="center"/>
      <protection/>
    </xf>
    <xf numFmtId="2" fontId="4" fillId="0" borderId="10" xfId="0" applyNumberFormat="1" applyFont="1" applyBorder="1" applyAlignment="1">
      <alignment horizontal="center"/>
    </xf>
    <xf numFmtId="0" fontId="3" fillId="25" borderId="0" xfId="0" applyFont="1" applyFill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7" fillId="0" borderId="11" xfId="57" applyFont="1" applyBorder="1" applyAlignment="1">
      <alignment horizontal="center" vertical="center" wrapText="1"/>
      <protection/>
    </xf>
    <xf numFmtId="0" fontId="7" fillId="0" borderId="21" xfId="57" applyFont="1" applyBorder="1" applyAlignment="1">
      <alignment horizontal="center" vertical="center" wrapText="1"/>
      <protection/>
    </xf>
    <xf numFmtId="0" fontId="7" fillId="0" borderId="15" xfId="57" applyFont="1" applyBorder="1" applyAlignment="1">
      <alignment horizontal="center" vertical="center" wrapText="1"/>
      <protection/>
    </xf>
    <xf numFmtId="0" fontId="6" fillId="0" borderId="11" xfId="57" applyFont="1" applyBorder="1" applyAlignment="1">
      <alignment horizontal="center" vertical="center" wrapText="1"/>
      <protection/>
    </xf>
    <xf numFmtId="0" fontId="6" fillId="0" borderId="15" xfId="57" applyFont="1" applyBorder="1" applyAlignment="1">
      <alignment horizontal="center" vertical="center" wrapText="1"/>
      <protection/>
    </xf>
    <xf numFmtId="0" fontId="7" fillId="35" borderId="11" xfId="57" applyFont="1" applyFill="1" applyBorder="1" applyAlignment="1">
      <alignment horizontal="center" vertical="center" wrapText="1"/>
      <protection/>
    </xf>
    <xf numFmtId="0" fontId="7" fillId="35" borderId="21" xfId="57" applyFont="1" applyFill="1" applyBorder="1" applyAlignment="1">
      <alignment horizontal="center" vertical="center" wrapText="1"/>
      <protection/>
    </xf>
    <xf numFmtId="0" fontId="7" fillId="35" borderId="15" xfId="57" applyFont="1" applyFill="1" applyBorder="1" applyAlignment="1">
      <alignment horizontal="center" vertical="center" wrapText="1"/>
      <protection/>
    </xf>
    <xf numFmtId="0" fontId="4" fillId="0" borderId="0" xfId="57" applyFont="1" applyAlignment="1">
      <alignment horizontal="left" vertical="center"/>
      <protection/>
    </xf>
    <xf numFmtId="0" fontId="6" fillId="0" borderId="12" xfId="57" applyFont="1" applyBorder="1" applyAlignment="1">
      <alignment horizontal="center" vertical="center" wrapText="1"/>
      <protection/>
    </xf>
    <xf numFmtId="0" fontId="6" fillId="0" borderId="13" xfId="57" applyFont="1" applyBorder="1" applyAlignment="1">
      <alignment horizontal="center" vertical="center" wrapText="1"/>
      <protection/>
    </xf>
    <xf numFmtId="0" fontId="6" fillId="0" borderId="16" xfId="57" applyFont="1" applyBorder="1" applyAlignment="1">
      <alignment horizontal="center" vertical="center" wrapText="1"/>
      <protection/>
    </xf>
    <xf numFmtId="0" fontId="6" fillId="0" borderId="17" xfId="57" applyFont="1" applyBorder="1" applyAlignment="1">
      <alignment horizontal="center" vertical="center" wrapText="1"/>
      <protection/>
    </xf>
    <xf numFmtId="0" fontId="6" fillId="0" borderId="18" xfId="57" applyFont="1" applyBorder="1" applyAlignment="1">
      <alignment horizontal="center" vertical="center" wrapText="1"/>
      <protection/>
    </xf>
    <xf numFmtId="0" fontId="6" fillId="0" borderId="19" xfId="57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64" fillId="0" borderId="21" xfId="57" applyFont="1" applyBorder="1" applyAlignment="1">
      <alignment horizontal="center" vertical="center" wrapText="1"/>
      <protection/>
    </xf>
    <xf numFmtId="0" fontId="64" fillId="0" borderId="15" xfId="57" applyFont="1" applyBorder="1" applyAlignment="1">
      <alignment horizontal="center" vertical="center" wrapText="1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2">
    <dxf>
      <fill>
        <patternFill>
          <bgColor rgb="FFFFC000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59"/>
  <sheetViews>
    <sheetView zoomScalePageLayoutView="0" workbookViewId="0" topLeftCell="A25">
      <selection activeCell="G13" sqref="G13"/>
    </sheetView>
  </sheetViews>
  <sheetFormatPr defaultColWidth="9.140625" defaultRowHeight="12.75"/>
  <cols>
    <col min="1" max="1" width="4.7109375" style="2" customWidth="1"/>
    <col min="2" max="2" width="11.00390625" style="2" customWidth="1"/>
    <col min="3" max="3" width="17.140625" style="2" customWidth="1"/>
    <col min="4" max="4" width="7.57421875" style="2" customWidth="1"/>
    <col min="5" max="5" width="10.7109375" style="2" customWidth="1"/>
    <col min="6" max="6" width="9.00390625" style="2" customWidth="1"/>
    <col min="7" max="31" width="4.8515625" style="2" customWidth="1"/>
    <col min="32" max="16384" width="9.140625" style="2" customWidth="1"/>
  </cols>
  <sheetData>
    <row r="1" spans="1:21" s="1" customFormat="1" ht="16.5" customHeight="1">
      <c r="A1" s="8" t="s">
        <v>0</v>
      </c>
      <c r="B1" s="8"/>
      <c r="C1" s="8"/>
      <c r="D1" s="8"/>
      <c r="E1" s="8"/>
      <c r="F1" s="8"/>
      <c r="Q1" s="8"/>
      <c r="R1" s="8"/>
      <c r="S1" s="8"/>
      <c r="T1" s="8"/>
      <c r="U1" s="8"/>
    </row>
    <row r="2" spans="1:21" s="1" customFormat="1" ht="16.5" customHeight="1">
      <c r="A2" s="9" t="s">
        <v>44</v>
      </c>
      <c r="B2" s="9"/>
      <c r="C2" s="9"/>
      <c r="D2" s="9"/>
      <c r="E2" s="9"/>
      <c r="F2" s="9"/>
      <c r="Q2" s="9"/>
      <c r="R2" s="9"/>
      <c r="S2" s="9"/>
      <c r="T2" s="9"/>
      <c r="U2" s="9"/>
    </row>
    <row r="3" spans="1:23" ht="26.25" customHeight="1">
      <c r="A3" s="18" t="s">
        <v>45</v>
      </c>
      <c r="B3" s="18"/>
      <c r="C3" s="18"/>
      <c r="D3" s="18"/>
      <c r="E3" s="18"/>
      <c r="F3" s="18"/>
      <c r="G3" s="193"/>
      <c r="H3" s="194"/>
      <c r="Q3" s="18"/>
      <c r="R3" s="18"/>
      <c r="S3" s="18"/>
      <c r="T3" s="18"/>
      <c r="U3" s="18"/>
      <c r="V3" s="98"/>
      <c r="W3" s="55"/>
    </row>
    <row r="4" spans="1:18" s="3" customFormat="1" ht="21" customHeight="1">
      <c r="A4" s="203" t="s">
        <v>328</v>
      </c>
      <c r="B4" s="203"/>
      <c r="C4" s="203"/>
      <c r="D4" s="203"/>
      <c r="E4" s="203"/>
      <c r="F4" s="203"/>
      <c r="R4" s="4"/>
    </row>
    <row r="5" spans="1:3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200" t="s">
        <v>18</v>
      </c>
      <c r="H5" s="201"/>
      <c r="I5" s="201"/>
      <c r="J5" s="201"/>
      <c r="K5" s="202"/>
      <c r="L5" s="195" t="s">
        <v>112</v>
      </c>
      <c r="M5" s="196"/>
      <c r="N5" s="196"/>
      <c r="O5" s="196"/>
      <c r="P5" s="197"/>
      <c r="Q5" s="195" t="s">
        <v>11</v>
      </c>
      <c r="R5" s="196"/>
      <c r="S5" s="196"/>
      <c r="T5" s="196"/>
      <c r="U5" s="197"/>
      <c r="V5" s="200" t="s">
        <v>14</v>
      </c>
      <c r="W5" s="201"/>
      <c r="X5" s="201"/>
      <c r="Y5" s="201"/>
      <c r="Z5" s="202"/>
      <c r="AA5" s="195" t="s">
        <v>118</v>
      </c>
      <c r="AB5" s="196"/>
      <c r="AC5" s="196"/>
      <c r="AD5" s="196"/>
      <c r="AE5" s="197"/>
    </row>
    <row r="6" spans="1:31" ht="21.75" customHeight="1">
      <c r="A6" s="205"/>
      <c r="B6" s="205"/>
      <c r="C6" s="208"/>
      <c r="D6" s="209"/>
      <c r="E6" s="205"/>
      <c r="F6" s="7">
        <f>SUM(G6:AE6)</f>
        <v>11</v>
      </c>
      <c r="G6" s="195">
        <v>2</v>
      </c>
      <c r="H6" s="196"/>
      <c r="I6" s="196"/>
      <c r="J6" s="196"/>
      <c r="K6" s="197"/>
      <c r="L6" s="195">
        <v>4</v>
      </c>
      <c r="M6" s="196"/>
      <c r="N6" s="196"/>
      <c r="O6" s="196"/>
      <c r="P6" s="197"/>
      <c r="Q6" s="195">
        <v>3</v>
      </c>
      <c r="R6" s="196"/>
      <c r="S6" s="196"/>
      <c r="T6" s="196"/>
      <c r="U6" s="197"/>
      <c r="V6" s="195">
        <v>2</v>
      </c>
      <c r="W6" s="196"/>
      <c r="X6" s="196"/>
      <c r="Y6" s="196"/>
      <c r="Z6" s="197"/>
      <c r="AA6" s="195"/>
      <c r="AB6" s="196"/>
      <c r="AC6" s="196"/>
      <c r="AD6" s="196"/>
      <c r="AE6" s="197"/>
    </row>
    <row r="7" spans="1:3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</row>
    <row r="8" spans="1:31" ht="18" customHeight="1">
      <c r="A8" s="6">
        <v>1</v>
      </c>
      <c r="B8" s="26" t="s">
        <v>124</v>
      </c>
      <c r="C8" s="22" t="s">
        <v>125</v>
      </c>
      <c r="D8" s="45" t="s">
        <v>126</v>
      </c>
      <c r="E8" s="67" t="s">
        <v>127</v>
      </c>
      <c r="F8" s="15"/>
      <c r="G8" s="10"/>
      <c r="H8" s="11"/>
      <c r="I8" s="14">
        <f>H8*0.6+G8*0.4</f>
        <v>0</v>
      </c>
      <c r="J8" s="12" t="str">
        <f>IF(I8&lt;4,"F",IF(I8&lt;5.5,"D",IF(I8&lt;7,"C",IF(I8&lt;8.5,"B","A"))))</f>
        <v>F</v>
      </c>
      <c r="K8" s="13" t="str">
        <f>IF(J8="A","4,0",IF(J8="B","3,0",IF(J8="C","2,0",IF(J8="D","1,0","0"))))</f>
        <v>0</v>
      </c>
      <c r="L8" s="10"/>
      <c r="M8" s="11"/>
      <c r="N8" s="14">
        <f>M8*0.6+L8*0.4</f>
        <v>0</v>
      </c>
      <c r="O8" s="12" t="str">
        <f>IF(N8&lt;4,"F",IF(N8&lt;5.5,"D",IF(N8&lt;7,"C",IF(N8&lt;8.5,"B","A"))))</f>
        <v>F</v>
      </c>
      <c r="P8" s="13" t="str">
        <f>IF(O8="A","4,0",IF(O8="B","3,0",IF(O8="C","2,0",IF(O8="D","1,0","0"))))</f>
        <v>0</v>
      </c>
      <c r="Q8" s="10"/>
      <c r="R8" s="43"/>
      <c r="S8" s="14">
        <f aca="true" t="shared" si="0" ref="S8:S13">R8*0.6+Q8*0.4</f>
        <v>0</v>
      </c>
      <c r="T8" s="12" t="str">
        <f aca="true" t="shared" si="1" ref="T8:T13">IF(S8&lt;4,"F",IF(S8&lt;5.5,"D",IF(S8&lt;7,"C",IF(S8&lt;8.5,"B","A"))))</f>
        <v>F</v>
      </c>
      <c r="U8" s="13" t="str">
        <f>IF(T8="A","4,0",IF(T8="B","3,0",IF(T8="C","2,0",IF(T8="D","1,0","0"))))</f>
        <v>0</v>
      </c>
      <c r="V8" s="56"/>
      <c r="W8" s="57"/>
      <c r="X8" s="14">
        <f aca="true" t="shared" si="2" ref="X8:X13">W8*0.6+V8*0.4</f>
        <v>0</v>
      </c>
      <c r="Y8" s="12" t="str">
        <f aca="true" t="shared" si="3" ref="Y8:Y13">IF(X8&lt;4,"F",IF(X8&lt;5.5,"D",IF(X8&lt;7,"C",IF(X8&lt;8.5,"B","A"))))</f>
        <v>F</v>
      </c>
      <c r="Z8" s="13" t="str">
        <f>IF(Y8="A","4,0",IF(Y8="B","3,0",IF(Y8="C","2,0",IF(Y8="D","1,0","0"))))</f>
        <v>0</v>
      </c>
      <c r="AA8" s="10"/>
      <c r="AB8" s="11"/>
      <c r="AC8" s="14">
        <f>AB8*0.6+AA8*0.4</f>
        <v>0</v>
      </c>
      <c r="AD8" s="12" t="str">
        <f>IF(AC8&lt;4,"F",IF(AC8&lt;5.5,"D",IF(AC8&lt;7,"C",IF(AC8&lt;8.5,"B","A"))))</f>
        <v>F</v>
      </c>
      <c r="AE8" s="13" t="str">
        <f>IF(AD8="A","4,0",IF(AD8="B","3,0",IF(AD8="C","2,0",IF(AD8="D","1,0","0"))))</f>
        <v>0</v>
      </c>
    </row>
    <row r="9" spans="1:31" ht="18" customHeight="1">
      <c r="A9" s="6">
        <v>2</v>
      </c>
      <c r="B9" s="26" t="s">
        <v>128</v>
      </c>
      <c r="C9" s="22" t="s">
        <v>129</v>
      </c>
      <c r="D9" s="45" t="s">
        <v>49</v>
      </c>
      <c r="E9" s="68" t="s">
        <v>130</v>
      </c>
      <c r="F9" s="15">
        <f>(K9*$G$6+P9*$L$6+U9*$Q$6+Z9*$V$6)/$F$6</f>
        <v>1</v>
      </c>
      <c r="G9" s="10">
        <v>5</v>
      </c>
      <c r="H9" s="11">
        <v>5</v>
      </c>
      <c r="I9" s="14">
        <f aca="true" t="shared" si="4" ref="I9:I25">H9*0.6+G9*0.4</f>
        <v>5</v>
      </c>
      <c r="J9" s="12" t="str">
        <f aca="true" t="shared" si="5" ref="J9:J25">IF(I9&lt;4,"F",IF(I9&lt;5.5,"D",IF(I9&lt;7,"C",IF(I9&lt;8.5,"B","A"))))</f>
        <v>D</v>
      </c>
      <c r="K9" s="13" t="str">
        <f aca="true" t="shared" si="6" ref="K9:K25">IF(J9="A","4,0",IF(J9="B","3,0",IF(J9="C","2,0",IF(J9="D","1,0","0"))))</f>
        <v>1,0</v>
      </c>
      <c r="L9" s="10">
        <v>6.4</v>
      </c>
      <c r="M9" s="11"/>
      <c r="N9" s="14">
        <f aca="true" t="shared" si="7" ref="N9:N25">M9*0.6+L9*0.4</f>
        <v>2.5600000000000005</v>
      </c>
      <c r="O9" s="12" t="str">
        <f aca="true" t="shared" si="8" ref="O9:O25">IF(N9&lt;4,"F",IF(N9&lt;5.5,"D",IF(N9&lt;7,"C",IF(N9&lt;8.5,"B","A"))))</f>
        <v>F</v>
      </c>
      <c r="P9" s="13" t="str">
        <f aca="true" t="shared" si="9" ref="P9:P25">IF(O9="A","4,0",IF(O9="B","3,0",IF(O9="C","2,0",IF(O9="D","1,0","0"))))</f>
        <v>0</v>
      </c>
      <c r="Q9" s="10">
        <v>8</v>
      </c>
      <c r="R9" s="184">
        <v>8</v>
      </c>
      <c r="S9" s="14">
        <f t="shared" si="0"/>
        <v>8</v>
      </c>
      <c r="T9" s="12" t="str">
        <f t="shared" si="1"/>
        <v>B</v>
      </c>
      <c r="U9" s="13" t="str">
        <f aca="true" t="shared" si="10" ref="U9:U25">IF(T9="A","4,0",IF(T9="B","3,0",IF(T9="C","2,0",IF(T9="D","1,0","0"))))</f>
        <v>3,0</v>
      </c>
      <c r="V9" s="56"/>
      <c r="W9" s="57"/>
      <c r="X9" s="14">
        <f t="shared" si="2"/>
        <v>0</v>
      </c>
      <c r="Y9" s="12" t="str">
        <f t="shared" si="3"/>
        <v>F</v>
      </c>
      <c r="Z9" s="13" t="str">
        <f aca="true" t="shared" si="11" ref="Z9:Z25">IF(Y9="A","4,0",IF(Y9="B","3,0",IF(Y9="C","2,0",IF(Y9="D","1,0","0"))))</f>
        <v>0</v>
      </c>
      <c r="AA9" s="10"/>
      <c r="AB9" s="11"/>
      <c r="AC9" s="14">
        <f aca="true" t="shared" si="12" ref="AC9:AC25">AB9*0.6+AA9*0.4</f>
        <v>0</v>
      </c>
      <c r="AD9" s="12" t="str">
        <f aca="true" t="shared" si="13" ref="AD9:AD25">IF(AC9&lt;4,"F",IF(AC9&lt;5.5,"D",IF(AC9&lt;7,"C",IF(AC9&lt;8.5,"B","A"))))</f>
        <v>F</v>
      </c>
      <c r="AE9" s="13" t="str">
        <f aca="true" t="shared" si="14" ref="AE9:AE25">IF(AD9="A","4,0",IF(AD9="B","3,0",IF(AD9="C","2,0",IF(AD9="D","1,0","0"))))</f>
        <v>0</v>
      </c>
    </row>
    <row r="10" spans="1:31" ht="18" customHeight="1">
      <c r="A10" s="6">
        <v>3</v>
      </c>
      <c r="B10" s="26" t="s">
        <v>131</v>
      </c>
      <c r="C10" s="22" t="s">
        <v>132</v>
      </c>
      <c r="D10" s="45" t="s">
        <v>49</v>
      </c>
      <c r="E10" s="69" t="s">
        <v>133</v>
      </c>
      <c r="F10" s="15">
        <f aca="true" t="shared" si="15" ref="F10:F27">(K10*$G$6+P10*$L$6+U10*$Q$6+Z10*$V$6)/$F$6</f>
        <v>2.8181818181818183</v>
      </c>
      <c r="G10" s="10">
        <v>9.3</v>
      </c>
      <c r="H10" s="11">
        <v>7</v>
      </c>
      <c r="I10" s="14">
        <f t="shared" si="4"/>
        <v>7.920000000000001</v>
      </c>
      <c r="J10" s="12" t="str">
        <f t="shared" si="5"/>
        <v>B</v>
      </c>
      <c r="K10" s="13" t="str">
        <f t="shared" si="6"/>
        <v>3,0</v>
      </c>
      <c r="L10" s="10">
        <v>8</v>
      </c>
      <c r="M10" s="11">
        <v>7</v>
      </c>
      <c r="N10" s="14">
        <f t="shared" si="7"/>
        <v>7.4</v>
      </c>
      <c r="O10" s="12" t="str">
        <f t="shared" si="8"/>
        <v>B</v>
      </c>
      <c r="P10" s="13" t="str">
        <f t="shared" si="9"/>
        <v>3,0</v>
      </c>
      <c r="Q10" s="10">
        <v>7.6</v>
      </c>
      <c r="R10" s="43">
        <v>8</v>
      </c>
      <c r="S10" s="14">
        <f t="shared" si="0"/>
        <v>7.84</v>
      </c>
      <c r="T10" s="12" t="str">
        <f t="shared" si="1"/>
        <v>B</v>
      </c>
      <c r="U10" s="13" t="str">
        <f t="shared" si="10"/>
        <v>3,0</v>
      </c>
      <c r="V10" s="56">
        <v>8.3</v>
      </c>
      <c r="W10" s="57">
        <v>5.5</v>
      </c>
      <c r="X10" s="14">
        <f t="shared" si="2"/>
        <v>6.62</v>
      </c>
      <c r="Y10" s="12" t="str">
        <f t="shared" si="3"/>
        <v>C</v>
      </c>
      <c r="Z10" s="13" t="str">
        <f t="shared" si="11"/>
        <v>2,0</v>
      </c>
      <c r="AA10" s="34">
        <v>9</v>
      </c>
      <c r="AB10" s="35">
        <v>8</v>
      </c>
      <c r="AC10" s="14">
        <f t="shared" si="12"/>
        <v>8.4</v>
      </c>
      <c r="AD10" s="12" t="str">
        <f t="shared" si="13"/>
        <v>B</v>
      </c>
      <c r="AE10" s="13" t="str">
        <f t="shared" si="14"/>
        <v>3,0</v>
      </c>
    </row>
    <row r="11" spans="1:31" ht="18" customHeight="1">
      <c r="A11" s="6">
        <v>4</v>
      </c>
      <c r="B11" s="26" t="s">
        <v>134</v>
      </c>
      <c r="C11" s="70" t="s">
        <v>135</v>
      </c>
      <c r="D11" s="71" t="s">
        <v>49</v>
      </c>
      <c r="E11" s="72" t="s">
        <v>136</v>
      </c>
      <c r="F11" s="15">
        <f t="shared" si="15"/>
        <v>2.272727272727273</v>
      </c>
      <c r="G11" s="10">
        <v>7.6</v>
      </c>
      <c r="H11" s="11">
        <v>6</v>
      </c>
      <c r="I11" s="14">
        <f t="shared" si="4"/>
        <v>6.64</v>
      </c>
      <c r="J11" s="12" t="str">
        <f t="shared" si="5"/>
        <v>C</v>
      </c>
      <c r="K11" s="13" t="str">
        <f t="shared" si="6"/>
        <v>2,0</v>
      </c>
      <c r="L11" s="10">
        <v>6.6</v>
      </c>
      <c r="M11" s="11">
        <v>6</v>
      </c>
      <c r="N11" s="14">
        <f t="shared" si="7"/>
        <v>6.24</v>
      </c>
      <c r="O11" s="12" t="str">
        <f t="shared" si="8"/>
        <v>C</v>
      </c>
      <c r="P11" s="13" t="str">
        <f t="shared" si="9"/>
        <v>2,0</v>
      </c>
      <c r="Q11" s="63">
        <v>7.8</v>
      </c>
      <c r="R11" s="43">
        <v>8</v>
      </c>
      <c r="S11" s="14">
        <f t="shared" si="0"/>
        <v>7.92</v>
      </c>
      <c r="T11" s="12" t="str">
        <f t="shared" si="1"/>
        <v>B</v>
      </c>
      <c r="U11" s="13" t="str">
        <f t="shared" si="10"/>
        <v>3,0</v>
      </c>
      <c r="V11" s="56">
        <v>7.4</v>
      </c>
      <c r="W11" s="57">
        <v>5.5</v>
      </c>
      <c r="X11" s="14">
        <f t="shared" si="2"/>
        <v>6.26</v>
      </c>
      <c r="Y11" s="12" t="str">
        <f t="shared" si="3"/>
        <v>C</v>
      </c>
      <c r="Z11" s="13" t="str">
        <f t="shared" si="11"/>
        <v>2,0</v>
      </c>
      <c r="AA11" s="10">
        <v>8</v>
      </c>
      <c r="AB11" s="11">
        <v>8</v>
      </c>
      <c r="AC11" s="14">
        <f t="shared" si="12"/>
        <v>8</v>
      </c>
      <c r="AD11" s="12" t="str">
        <f t="shared" si="13"/>
        <v>B</v>
      </c>
      <c r="AE11" s="13" t="str">
        <f t="shared" si="14"/>
        <v>3,0</v>
      </c>
    </row>
    <row r="12" spans="1:31" ht="18" customHeight="1">
      <c r="A12" s="6">
        <v>5</v>
      </c>
      <c r="B12" s="26" t="s">
        <v>137</v>
      </c>
      <c r="C12" s="22" t="s">
        <v>138</v>
      </c>
      <c r="D12" s="45" t="s">
        <v>49</v>
      </c>
      <c r="E12" s="69" t="s">
        <v>139</v>
      </c>
      <c r="F12" s="15">
        <f t="shared" si="15"/>
        <v>2.8181818181818183</v>
      </c>
      <c r="G12" s="10">
        <v>8.7</v>
      </c>
      <c r="H12" s="11">
        <v>7</v>
      </c>
      <c r="I12" s="14">
        <f t="shared" si="4"/>
        <v>7.68</v>
      </c>
      <c r="J12" s="12" t="str">
        <f t="shared" si="5"/>
        <v>B</v>
      </c>
      <c r="K12" s="13" t="str">
        <f t="shared" si="6"/>
        <v>3,0</v>
      </c>
      <c r="L12" s="10">
        <v>7</v>
      </c>
      <c r="M12" s="11">
        <v>8</v>
      </c>
      <c r="N12" s="14">
        <f t="shared" si="7"/>
        <v>7.6</v>
      </c>
      <c r="O12" s="12" t="str">
        <f t="shared" si="8"/>
        <v>B</v>
      </c>
      <c r="P12" s="13" t="str">
        <f t="shared" si="9"/>
        <v>3,0</v>
      </c>
      <c r="Q12" s="10">
        <v>7.6</v>
      </c>
      <c r="R12" s="43">
        <v>8</v>
      </c>
      <c r="S12" s="14">
        <f t="shared" si="0"/>
        <v>7.84</v>
      </c>
      <c r="T12" s="12" t="str">
        <f t="shared" si="1"/>
        <v>B</v>
      </c>
      <c r="U12" s="13" t="str">
        <f t="shared" si="10"/>
        <v>3,0</v>
      </c>
      <c r="V12" s="56">
        <v>7.4</v>
      </c>
      <c r="W12" s="57">
        <v>4.5</v>
      </c>
      <c r="X12" s="14">
        <f t="shared" si="2"/>
        <v>5.66</v>
      </c>
      <c r="Y12" s="12" t="str">
        <f t="shared" si="3"/>
        <v>C</v>
      </c>
      <c r="Z12" s="13" t="str">
        <f t="shared" si="11"/>
        <v>2,0</v>
      </c>
      <c r="AA12" s="10">
        <v>8</v>
      </c>
      <c r="AB12" s="11">
        <v>8</v>
      </c>
      <c r="AC12" s="14">
        <f t="shared" si="12"/>
        <v>8</v>
      </c>
      <c r="AD12" s="12" t="str">
        <f t="shared" si="13"/>
        <v>B</v>
      </c>
      <c r="AE12" s="13" t="str">
        <f t="shared" si="14"/>
        <v>3,0</v>
      </c>
    </row>
    <row r="13" spans="1:31" ht="18" customHeight="1">
      <c r="A13" s="6">
        <v>6</v>
      </c>
      <c r="B13" s="26" t="s">
        <v>140</v>
      </c>
      <c r="C13" s="22" t="s">
        <v>141</v>
      </c>
      <c r="D13" s="45" t="s">
        <v>49</v>
      </c>
      <c r="E13" s="67" t="s">
        <v>142</v>
      </c>
      <c r="F13" s="15"/>
      <c r="G13" s="10"/>
      <c r="H13" s="11"/>
      <c r="I13" s="14">
        <f t="shared" si="4"/>
        <v>0</v>
      </c>
      <c r="J13" s="12" t="str">
        <f t="shared" si="5"/>
        <v>F</v>
      </c>
      <c r="K13" s="13" t="str">
        <f t="shared" si="6"/>
        <v>0</v>
      </c>
      <c r="L13" s="10"/>
      <c r="M13" s="11"/>
      <c r="N13" s="14">
        <f t="shared" si="7"/>
        <v>0</v>
      </c>
      <c r="O13" s="12" t="str">
        <f t="shared" si="8"/>
        <v>F</v>
      </c>
      <c r="P13" s="13" t="str">
        <f t="shared" si="9"/>
        <v>0</v>
      </c>
      <c r="Q13" s="10"/>
      <c r="R13" s="43"/>
      <c r="S13" s="14">
        <f t="shared" si="0"/>
        <v>0</v>
      </c>
      <c r="T13" s="12" t="str">
        <f t="shared" si="1"/>
        <v>F</v>
      </c>
      <c r="U13" s="13" t="str">
        <f t="shared" si="10"/>
        <v>0</v>
      </c>
      <c r="V13" s="56"/>
      <c r="W13" s="57"/>
      <c r="X13" s="14">
        <f t="shared" si="2"/>
        <v>0</v>
      </c>
      <c r="Y13" s="12" t="str">
        <f t="shared" si="3"/>
        <v>F</v>
      </c>
      <c r="Z13" s="13" t="str">
        <f t="shared" si="11"/>
        <v>0</v>
      </c>
      <c r="AA13" s="10"/>
      <c r="AB13" s="11"/>
      <c r="AC13" s="14">
        <f t="shared" si="12"/>
        <v>0</v>
      </c>
      <c r="AD13" s="12" t="str">
        <f t="shared" si="13"/>
        <v>F</v>
      </c>
      <c r="AE13" s="13" t="str">
        <f t="shared" si="14"/>
        <v>0</v>
      </c>
    </row>
    <row r="14" spans="1:31" ht="18" customHeight="1">
      <c r="A14" s="6">
        <v>7</v>
      </c>
      <c r="B14" s="26" t="s">
        <v>143</v>
      </c>
      <c r="C14" s="22" t="s">
        <v>144</v>
      </c>
      <c r="D14" s="73" t="s">
        <v>145</v>
      </c>
      <c r="E14" s="74" t="s">
        <v>146</v>
      </c>
      <c r="F14" s="15">
        <f t="shared" si="15"/>
        <v>3.3636363636363638</v>
      </c>
      <c r="G14" s="10">
        <v>8.7</v>
      </c>
      <c r="H14" s="11">
        <v>9</v>
      </c>
      <c r="I14" s="14">
        <f t="shared" si="4"/>
        <v>8.879999999999999</v>
      </c>
      <c r="J14" s="12" t="str">
        <f t="shared" si="5"/>
        <v>A</v>
      </c>
      <c r="K14" s="13" t="str">
        <f t="shared" si="6"/>
        <v>4,0</v>
      </c>
      <c r="L14" s="10">
        <v>8</v>
      </c>
      <c r="M14" s="11">
        <v>9</v>
      </c>
      <c r="N14" s="14">
        <f t="shared" si="7"/>
        <v>8.6</v>
      </c>
      <c r="O14" s="12" t="str">
        <f t="shared" si="8"/>
        <v>A</v>
      </c>
      <c r="P14" s="13" t="str">
        <f t="shared" si="9"/>
        <v>4,0</v>
      </c>
      <c r="Q14" s="10">
        <v>7.8</v>
      </c>
      <c r="R14" s="43">
        <v>7</v>
      </c>
      <c r="S14" s="14">
        <f aca="true" t="shared" si="16" ref="S14:S31">R14*0.6+Q14*0.4</f>
        <v>7.32</v>
      </c>
      <c r="T14" s="12" t="str">
        <f aca="true" t="shared" si="17" ref="T14:T31">IF(S14&lt;4,"F",IF(S14&lt;5.5,"D",IF(S14&lt;7,"C",IF(S14&lt;8.5,"B","A"))))</f>
        <v>B</v>
      </c>
      <c r="U14" s="13" t="str">
        <f t="shared" si="10"/>
        <v>3,0</v>
      </c>
      <c r="V14" s="56">
        <v>7.3</v>
      </c>
      <c r="W14" s="57">
        <v>5</v>
      </c>
      <c r="X14" s="14">
        <f aca="true" t="shared" si="18" ref="X14:X31">W14*0.6+V14*0.4</f>
        <v>5.92</v>
      </c>
      <c r="Y14" s="12" t="str">
        <f aca="true" t="shared" si="19" ref="Y14:Y31">IF(X14&lt;4,"F",IF(X14&lt;5.5,"D",IF(X14&lt;7,"C",IF(X14&lt;8.5,"B","A"))))</f>
        <v>C</v>
      </c>
      <c r="Z14" s="13" t="str">
        <f t="shared" si="11"/>
        <v>2,0</v>
      </c>
      <c r="AA14" s="10">
        <v>9</v>
      </c>
      <c r="AB14" s="11">
        <v>8</v>
      </c>
      <c r="AC14" s="14">
        <f t="shared" si="12"/>
        <v>8.4</v>
      </c>
      <c r="AD14" s="12" t="str">
        <f t="shared" si="13"/>
        <v>B</v>
      </c>
      <c r="AE14" s="13" t="str">
        <f t="shared" si="14"/>
        <v>3,0</v>
      </c>
    </row>
    <row r="15" spans="1:31" ht="18" customHeight="1">
      <c r="A15" s="6">
        <v>8</v>
      </c>
      <c r="B15" s="26" t="s">
        <v>147</v>
      </c>
      <c r="C15" s="22" t="s">
        <v>148</v>
      </c>
      <c r="D15" s="45" t="s">
        <v>149</v>
      </c>
      <c r="E15" s="75" t="s">
        <v>150</v>
      </c>
      <c r="F15" s="15">
        <f t="shared" si="15"/>
        <v>3</v>
      </c>
      <c r="G15" s="10">
        <v>8.7</v>
      </c>
      <c r="H15" s="11">
        <v>5</v>
      </c>
      <c r="I15" s="14">
        <f t="shared" si="4"/>
        <v>6.48</v>
      </c>
      <c r="J15" s="12" t="str">
        <f t="shared" si="5"/>
        <v>C</v>
      </c>
      <c r="K15" s="13" t="str">
        <f t="shared" si="6"/>
        <v>2,0</v>
      </c>
      <c r="L15" s="10">
        <v>8.8</v>
      </c>
      <c r="M15" s="11">
        <v>9</v>
      </c>
      <c r="N15" s="14">
        <f t="shared" si="7"/>
        <v>8.92</v>
      </c>
      <c r="O15" s="12" t="str">
        <f t="shared" si="8"/>
        <v>A</v>
      </c>
      <c r="P15" s="13" t="str">
        <f t="shared" si="9"/>
        <v>4,0</v>
      </c>
      <c r="Q15" s="10">
        <v>7.8</v>
      </c>
      <c r="R15" s="43">
        <v>8</v>
      </c>
      <c r="S15" s="14">
        <f t="shared" si="16"/>
        <v>7.92</v>
      </c>
      <c r="T15" s="12" t="str">
        <f t="shared" si="17"/>
        <v>B</v>
      </c>
      <c r="U15" s="13" t="str">
        <f t="shared" si="10"/>
        <v>3,0</v>
      </c>
      <c r="V15" s="56">
        <v>7.4</v>
      </c>
      <c r="W15" s="57">
        <v>5.5</v>
      </c>
      <c r="X15" s="14">
        <f t="shared" si="18"/>
        <v>6.26</v>
      </c>
      <c r="Y15" s="12" t="str">
        <f t="shared" si="19"/>
        <v>C</v>
      </c>
      <c r="Z15" s="13" t="str">
        <f t="shared" si="11"/>
        <v>2,0</v>
      </c>
      <c r="AA15" s="34">
        <v>9</v>
      </c>
      <c r="AB15" s="35">
        <v>8</v>
      </c>
      <c r="AC15" s="14">
        <f t="shared" si="12"/>
        <v>8.4</v>
      </c>
      <c r="AD15" s="12" t="str">
        <f t="shared" si="13"/>
        <v>B</v>
      </c>
      <c r="AE15" s="13" t="str">
        <f t="shared" si="14"/>
        <v>3,0</v>
      </c>
    </row>
    <row r="16" spans="1:31" ht="18" customHeight="1">
      <c r="A16" s="6">
        <v>9</v>
      </c>
      <c r="B16" s="26" t="s">
        <v>151</v>
      </c>
      <c r="C16" s="22" t="s">
        <v>22</v>
      </c>
      <c r="D16" s="76" t="s">
        <v>98</v>
      </c>
      <c r="E16" s="74" t="s">
        <v>152</v>
      </c>
      <c r="F16" s="15">
        <f t="shared" si="15"/>
        <v>2.272727272727273</v>
      </c>
      <c r="G16" s="10"/>
      <c r="H16" s="11"/>
      <c r="I16" s="14">
        <f>H16*0.6+G16*0.4</f>
        <v>0</v>
      </c>
      <c r="J16" s="12" t="str">
        <f>IF(I16&lt;4,"F",IF(I16&lt;5.5,"D",IF(I16&lt;7,"C",IF(I16&lt;8.5,"B","A"))))</f>
        <v>F</v>
      </c>
      <c r="K16" s="13" t="str">
        <f>IF(J16="A","4,0",IF(J16="B","3,0",IF(J16="C","2,0",IF(J16="D","1,0","0"))))</f>
        <v>0</v>
      </c>
      <c r="L16" s="10">
        <v>6.2</v>
      </c>
      <c r="M16" s="11">
        <v>8</v>
      </c>
      <c r="N16" s="14">
        <f>M16*0.6+L16*0.4</f>
        <v>7.28</v>
      </c>
      <c r="O16" s="12" t="str">
        <f>IF(N16&lt;4,"F",IF(N16&lt;5.5,"D",IF(N16&lt;7,"C",IF(N16&lt;8.5,"B","A"))))</f>
        <v>B</v>
      </c>
      <c r="P16" s="13" t="str">
        <f>IF(O16="A","4,0",IF(O16="B","3,0",IF(O16="C","2,0",IF(O16="D","1,0","0"))))</f>
        <v>3,0</v>
      </c>
      <c r="Q16" s="10">
        <v>7.6</v>
      </c>
      <c r="R16" s="43">
        <v>8</v>
      </c>
      <c r="S16" s="14">
        <f>R16*0.6+Q16*0.4</f>
        <v>7.84</v>
      </c>
      <c r="T16" s="12" t="str">
        <f>IF(S16&lt;4,"F",IF(S16&lt;5.5,"D",IF(S16&lt;7,"C",IF(S16&lt;8.5,"B","A"))))</f>
        <v>B</v>
      </c>
      <c r="U16" s="13" t="str">
        <f>IF(T16="A","4,0",IF(T16="B","3,0",IF(T16="C","2,0",IF(T16="D","1,0","0"))))</f>
        <v>3,0</v>
      </c>
      <c r="V16" s="56">
        <v>7.3</v>
      </c>
      <c r="W16" s="57">
        <v>5</v>
      </c>
      <c r="X16" s="14">
        <f>W16*0.6+V16*0.4</f>
        <v>5.92</v>
      </c>
      <c r="Y16" s="12" t="str">
        <f>IF(X16&lt;4,"F",IF(X16&lt;5.5,"D",IF(X16&lt;7,"C",IF(X16&lt;8.5,"B","A"))))</f>
        <v>C</v>
      </c>
      <c r="Z16" s="13" t="str">
        <f>IF(Y16="A","4,0",IF(Y16="B","3,0",IF(Y16="C","2,0",IF(Y16="D","1,0","0"))))</f>
        <v>2,0</v>
      </c>
      <c r="AA16" s="34"/>
      <c r="AB16" s="35"/>
      <c r="AC16" s="14">
        <f>AB16*0.6+AA16*0.4</f>
        <v>0</v>
      </c>
      <c r="AD16" s="12" t="str">
        <f>IF(AC16&lt;4,"F",IF(AC16&lt;5.5,"D",IF(AC16&lt;7,"C",IF(AC16&lt;8.5,"B","A"))))</f>
        <v>F</v>
      </c>
      <c r="AE16" s="13" t="str">
        <f>IF(AD16="A","4,0",IF(AD16="B","3,0",IF(AD16="C","2,0",IF(AD16="D","1,0","0"))))</f>
        <v>0</v>
      </c>
    </row>
    <row r="17" spans="1:31" ht="15.75">
      <c r="A17" s="6">
        <v>10</v>
      </c>
      <c r="B17" s="26" t="s">
        <v>153</v>
      </c>
      <c r="C17" s="22" t="s">
        <v>154</v>
      </c>
      <c r="D17" s="45" t="s">
        <v>24</v>
      </c>
      <c r="E17" s="74" t="s">
        <v>155</v>
      </c>
      <c r="F17" s="15">
        <f t="shared" si="15"/>
        <v>3.1818181818181817</v>
      </c>
      <c r="G17" s="31">
        <v>7.3</v>
      </c>
      <c r="H17" s="58">
        <v>8</v>
      </c>
      <c r="I17" s="14">
        <f t="shared" si="4"/>
        <v>7.72</v>
      </c>
      <c r="J17" s="12" t="str">
        <f t="shared" si="5"/>
        <v>B</v>
      </c>
      <c r="K17" s="13" t="str">
        <f t="shared" si="6"/>
        <v>3,0</v>
      </c>
      <c r="L17" s="31">
        <v>8.2</v>
      </c>
      <c r="M17" s="58">
        <v>9</v>
      </c>
      <c r="N17" s="14">
        <f t="shared" si="7"/>
        <v>8.68</v>
      </c>
      <c r="O17" s="12" t="str">
        <f t="shared" si="8"/>
        <v>A</v>
      </c>
      <c r="P17" s="13" t="str">
        <f t="shared" si="9"/>
        <v>4,0</v>
      </c>
      <c r="Q17" s="31">
        <v>7.8</v>
      </c>
      <c r="R17" s="44">
        <v>7</v>
      </c>
      <c r="S17" s="14">
        <f t="shared" si="16"/>
        <v>7.32</v>
      </c>
      <c r="T17" s="12" t="str">
        <f t="shared" si="17"/>
        <v>B</v>
      </c>
      <c r="U17" s="13" t="str">
        <f t="shared" si="10"/>
        <v>3,0</v>
      </c>
      <c r="V17" s="189">
        <v>8</v>
      </c>
      <c r="W17" s="182">
        <v>5.5</v>
      </c>
      <c r="X17" s="14">
        <f t="shared" si="18"/>
        <v>6.5</v>
      </c>
      <c r="Y17" s="12" t="str">
        <f t="shared" si="19"/>
        <v>C</v>
      </c>
      <c r="Z17" s="13" t="str">
        <f t="shared" si="11"/>
        <v>2,0</v>
      </c>
      <c r="AA17" s="10">
        <v>8</v>
      </c>
      <c r="AB17" s="58">
        <v>5</v>
      </c>
      <c r="AC17" s="14">
        <f t="shared" si="12"/>
        <v>6.2</v>
      </c>
      <c r="AD17" s="12" t="str">
        <f t="shared" si="13"/>
        <v>C</v>
      </c>
      <c r="AE17" s="13" t="str">
        <f t="shared" si="14"/>
        <v>2,0</v>
      </c>
    </row>
    <row r="18" spans="1:31" ht="15.75">
      <c r="A18" s="6">
        <v>11</v>
      </c>
      <c r="B18" s="26" t="s">
        <v>156</v>
      </c>
      <c r="C18" s="22" t="s">
        <v>157</v>
      </c>
      <c r="D18" s="45" t="s">
        <v>74</v>
      </c>
      <c r="E18" s="74" t="s">
        <v>43</v>
      </c>
      <c r="F18" s="15">
        <f>(K18*$G$6+P18*$L$6+U18*$Q$6+Z18*$V$6)/$F$6</f>
        <v>3.1818181818181817</v>
      </c>
      <c r="G18" s="31">
        <v>8.7</v>
      </c>
      <c r="H18" s="58">
        <v>6</v>
      </c>
      <c r="I18" s="14">
        <f t="shared" si="4"/>
        <v>7.08</v>
      </c>
      <c r="J18" s="12" t="str">
        <f t="shared" si="5"/>
        <v>B</v>
      </c>
      <c r="K18" s="13" t="str">
        <f t="shared" si="6"/>
        <v>3,0</v>
      </c>
      <c r="L18" s="31">
        <v>8.2</v>
      </c>
      <c r="M18" s="44">
        <v>9</v>
      </c>
      <c r="N18" s="14">
        <f t="shared" si="7"/>
        <v>8.68</v>
      </c>
      <c r="O18" s="12" t="str">
        <f t="shared" si="8"/>
        <v>A</v>
      </c>
      <c r="P18" s="13" t="str">
        <f t="shared" si="9"/>
        <v>4,0</v>
      </c>
      <c r="Q18" s="31">
        <v>7.4</v>
      </c>
      <c r="R18" s="44">
        <v>7</v>
      </c>
      <c r="S18" s="14">
        <f t="shared" si="16"/>
        <v>7.16</v>
      </c>
      <c r="T18" s="12" t="str">
        <f t="shared" si="17"/>
        <v>B</v>
      </c>
      <c r="U18" s="13" t="str">
        <f t="shared" si="10"/>
        <v>3,0</v>
      </c>
      <c r="V18" s="181">
        <v>7.4</v>
      </c>
      <c r="W18" s="182">
        <v>5</v>
      </c>
      <c r="X18" s="14">
        <f t="shared" si="18"/>
        <v>5.960000000000001</v>
      </c>
      <c r="Y18" s="12" t="str">
        <f t="shared" si="19"/>
        <v>C</v>
      </c>
      <c r="Z18" s="13" t="str">
        <f t="shared" si="11"/>
        <v>2,0</v>
      </c>
      <c r="AA18" s="10">
        <v>9</v>
      </c>
      <c r="AB18" s="58">
        <v>8</v>
      </c>
      <c r="AC18" s="14">
        <f t="shared" si="12"/>
        <v>8.4</v>
      </c>
      <c r="AD18" s="12" t="str">
        <f t="shared" si="13"/>
        <v>B</v>
      </c>
      <c r="AE18" s="13" t="str">
        <f t="shared" si="14"/>
        <v>3,0</v>
      </c>
    </row>
    <row r="19" spans="1:31" ht="15.75">
      <c r="A19" s="6">
        <v>12</v>
      </c>
      <c r="B19" s="26" t="s">
        <v>158</v>
      </c>
      <c r="C19" s="22" t="s">
        <v>159</v>
      </c>
      <c r="D19" s="45" t="s">
        <v>76</v>
      </c>
      <c r="E19" s="74" t="s">
        <v>160</v>
      </c>
      <c r="F19" s="15">
        <f t="shared" si="15"/>
        <v>2.6363636363636362</v>
      </c>
      <c r="G19" s="31">
        <v>7</v>
      </c>
      <c r="H19" s="44">
        <v>5</v>
      </c>
      <c r="I19" s="14">
        <f t="shared" si="4"/>
        <v>5.800000000000001</v>
      </c>
      <c r="J19" s="12" t="str">
        <f t="shared" si="5"/>
        <v>C</v>
      </c>
      <c r="K19" s="13" t="str">
        <f t="shared" si="6"/>
        <v>2,0</v>
      </c>
      <c r="L19" s="31">
        <v>7.6</v>
      </c>
      <c r="M19" s="44">
        <v>8</v>
      </c>
      <c r="N19" s="14">
        <f t="shared" si="7"/>
        <v>7.84</v>
      </c>
      <c r="O19" s="12" t="str">
        <f t="shared" si="8"/>
        <v>B</v>
      </c>
      <c r="P19" s="13" t="str">
        <f t="shared" si="9"/>
        <v>3,0</v>
      </c>
      <c r="Q19" s="31">
        <v>7.6</v>
      </c>
      <c r="R19" s="44">
        <v>7</v>
      </c>
      <c r="S19" s="14">
        <f t="shared" si="16"/>
        <v>7.24</v>
      </c>
      <c r="T19" s="12" t="str">
        <f t="shared" si="17"/>
        <v>B</v>
      </c>
      <c r="U19" s="13" t="str">
        <f t="shared" si="10"/>
        <v>3,0</v>
      </c>
      <c r="V19" s="183">
        <v>7.7</v>
      </c>
      <c r="W19" s="182">
        <v>5.5</v>
      </c>
      <c r="X19" s="14">
        <f t="shared" si="18"/>
        <v>6.38</v>
      </c>
      <c r="Y19" s="12" t="str">
        <f t="shared" si="19"/>
        <v>C</v>
      </c>
      <c r="Z19" s="13" t="str">
        <f t="shared" si="11"/>
        <v>2,0</v>
      </c>
      <c r="AA19" s="10">
        <v>8</v>
      </c>
      <c r="AB19" s="59">
        <v>8</v>
      </c>
      <c r="AC19" s="14">
        <f t="shared" si="12"/>
        <v>8</v>
      </c>
      <c r="AD19" s="12" t="str">
        <f t="shared" si="13"/>
        <v>B</v>
      </c>
      <c r="AE19" s="13" t="str">
        <f t="shared" si="14"/>
        <v>3,0</v>
      </c>
    </row>
    <row r="20" spans="1:31" ht="15.75">
      <c r="A20" s="6">
        <v>13</v>
      </c>
      <c r="B20" s="26" t="s">
        <v>161</v>
      </c>
      <c r="C20" s="77" t="s">
        <v>113</v>
      </c>
      <c r="D20" s="78" t="s">
        <v>76</v>
      </c>
      <c r="E20" s="79" t="s">
        <v>162</v>
      </c>
      <c r="F20" s="15">
        <f t="shared" si="15"/>
        <v>2.6363636363636362</v>
      </c>
      <c r="G20" s="31">
        <v>8</v>
      </c>
      <c r="H20" s="58">
        <v>6</v>
      </c>
      <c r="I20" s="14">
        <f t="shared" si="4"/>
        <v>6.8</v>
      </c>
      <c r="J20" s="12" t="str">
        <f t="shared" si="5"/>
        <v>C</v>
      </c>
      <c r="K20" s="13" t="str">
        <f t="shared" si="6"/>
        <v>2,0</v>
      </c>
      <c r="L20" s="31">
        <v>7</v>
      </c>
      <c r="M20" s="44">
        <v>8</v>
      </c>
      <c r="N20" s="14">
        <f t="shared" si="7"/>
        <v>7.6</v>
      </c>
      <c r="O20" s="12" t="str">
        <f t="shared" si="8"/>
        <v>B</v>
      </c>
      <c r="P20" s="13" t="str">
        <f t="shared" si="9"/>
        <v>3,0</v>
      </c>
      <c r="Q20" s="31">
        <v>7.8</v>
      </c>
      <c r="R20" s="44">
        <v>8</v>
      </c>
      <c r="S20" s="14">
        <f t="shared" si="16"/>
        <v>7.92</v>
      </c>
      <c r="T20" s="12" t="str">
        <f t="shared" si="17"/>
        <v>B</v>
      </c>
      <c r="U20" s="13" t="str">
        <f t="shared" si="10"/>
        <v>3,0</v>
      </c>
      <c r="V20" s="181">
        <v>7.7</v>
      </c>
      <c r="W20" s="182">
        <v>6</v>
      </c>
      <c r="X20" s="14">
        <f t="shared" si="18"/>
        <v>6.68</v>
      </c>
      <c r="Y20" s="12" t="str">
        <f t="shared" si="19"/>
        <v>C</v>
      </c>
      <c r="Z20" s="13" t="str">
        <f t="shared" si="11"/>
        <v>2,0</v>
      </c>
      <c r="AA20" s="10">
        <v>7</v>
      </c>
      <c r="AB20" s="58">
        <v>6</v>
      </c>
      <c r="AC20" s="14">
        <f t="shared" si="12"/>
        <v>6.4</v>
      </c>
      <c r="AD20" s="12" t="str">
        <f t="shared" si="13"/>
        <v>C</v>
      </c>
      <c r="AE20" s="13" t="str">
        <f t="shared" si="14"/>
        <v>2,0</v>
      </c>
    </row>
    <row r="21" spans="1:31" ht="15.75">
      <c r="A21" s="6">
        <v>14</v>
      </c>
      <c r="B21" s="26" t="s">
        <v>163</v>
      </c>
      <c r="C21" s="22" t="s">
        <v>36</v>
      </c>
      <c r="D21" s="45" t="s">
        <v>25</v>
      </c>
      <c r="E21" s="74" t="s">
        <v>164</v>
      </c>
      <c r="F21" s="15">
        <f t="shared" si="15"/>
        <v>2.6363636363636362</v>
      </c>
      <c r="G21" s="31">
        <v>7</v>
      </c>
      <c r="H21" s="58">
        <v>5</v>
      </c>
      <c r="I21" s="14">
        <f t="shared" si="4"/>
        <v>5.800000000000001</v>
      </c>
      <c r="J21" s="12" t="str">
        <f t="shared" si="5"/>
        <v>C</v>
      </c>
      <c r="K21" s="13" t="str">
        <f t="shared" si="6"/>
        <v>2,0</v>
      </c>
      <c r="L21" s="31">
        <v>7.2</v>
      </c>
      <c r="M21" s="44">
        <v>8</v>
      </c>
      <c r="N21" s="14">
        <f t="shared" si="7"/>
        <v>7.68</v>
      </c>
      <c r="O21" s="12" t="str">
        <f t="shared" si="8"/>
        <v>B</v>
      </c>
      <c r="P21" s="13" t="str">
        <f t="shared" si="9"/>
        <v>3,0</v>
      </c>
      <c r="Q21" s="31">
        <v>7.8</v>
      </c>
      <c r="R21" s="44">
        <v>8</v>
      </c>
      <c r="S21" s="14">
        <f t="shared" si="16"/>
        <v>7.92</v>
      </c>
      <c r="T21" s="12" t="str">
        <f t="shared" si="17"/>
        <v>B</v>
      </c>
      <c r="U21" s="13" t="str">
        <f t="shared" si="10"/>
        <v>3,0</v>
      </c>
      <c r="V21" s="181">
        <v>7.4</v>
      </c>
      <c r="W21" s="182">
        <v>5</v>
      </c>
      <c r="X21" s="14">
        <f t="shared" si="18"/>
        <v>5.960000000000001</v>
      </c>
      <c r="Y21" s="12" t="str">
        <f t="shared" si="19"/>
        <v>C</v>
      </c>
      <c r="Z21" s="13" t="str">
        <f t="shared" si="11"/>
        <v>2,0</v>
      </c>
      <c r="AA21" s="10">
        <v>8</v>
      </c>
      <c r="AB21" s="58">
        <v>8</v>
      </c>
      <c r="AC21" s="14">
        <f t="shared" si="12"/>
        <v>8</v>
      </c>
      <c r="AD21" s="12" t="str">
        <f t="shared" si="13"/>
        <v>B</v>
      </c>
      <c r="AE21" s="13" t="str">
        <f t="shared" si="14"/>
        <v>3,0</v>
      </c>
    </row>
    <row r="22" spans="1:31" ht="15.75">
      <c r="A22" s="6">
        <v>15</v>
      </c>
      <c r="B22" s="26" t="s">
        <v>165</v>
      </c>
      <c r="C22" s="22" t="s">
        <v>22</v>
      </c>
      <c r="D22" s="45" t="s">
        <v>25</v>
      </c>
      <c r="E22" s="80" t="s">
        <v>166</v>
      </c>
      <c r="F22" s="15">
        <f t="shared" si="15"/>
        <v>1.6363636363636365</v>
      </c>
      <c r="G22" s="31">
        <v>7</v>
      </c>
      <c r="H22" s="58">
        <v>4</v>
      </c>
      <c r="I22" s="14">
        <f t="shared" si="4"/>
        <v>5.2</v>
      </c>
      <c r="J22" s="12" t="str">
        <f t="shared" si="5"/>
        <v>D</v>
      </c>
      <c r="K22" s="13" t="str">
        <f t="shared" si="6"/>
        <v>1,0</v>
      </c>
      <c r="L22" s="31">
        <v>5.8</v>
      </c>
      <c r="M22" s="44">
        <v>8</v>
      </c>
      <c r="N22" s="14">
        <f t="shared" si="7"/>
        <v>7.119999999999999</v>
      </c>
      <c r="O22" s="12" t="str">
        <f t="shared" si="8"/>
        <v>B</v>
      </c>
      <c r="P22" s="13" t="str">
        <f t="shared" si="9"/>
        <v>3,0</v>
      </c>
      <c r="Q22" s="31"/>
      <c r="R22" s="44"/>
      <c r="S22" s="14">
        <f t="shared" si="16"/>
        <v>0</v>
      </c>
      <c r="T22" s="12" t="str">
        <f t="shared" si="17"/>
        <v>F</v>
      </c>
      <c r="U22" s="13" t="str">
        <f t="shared" si="10"/>
        <v>0</v>
      </c>
      <c r="V22" s="189">
        <v>8</v>
      </c>
      <c r="W22" s="182">
        <v>5.5</v>
      </c>
      <c r="X22" s="14">
        <f t="shared" si="18"/>
        <v>6.5</v>
      </c>
      <c r="Y22" s="12" t="str">
        <f t="shared" si="19"/>
        <v>C</v>
      </c>
      <c r="Z22" s="13" t="str">
        <f t="shared" si="11"/>
        <v>2,0</v>
      </c>
      <c r="AA22" s="10">
        <v>7</v>
      </c>
      <c r="AB22" s="58">
        <v>8</v>
      </c>
      <c r="AC22" s="14">
        <f t="shared" si="12"/>
        <v>7.6</v>
      </c>
      <c r="AD22" s="12" t="str">
        <f t="shared" si="13"/>
        <v>B</v>
      </c>
      <c r="AE22" s="13" t="str">
        <f t="shared" si="14"/>
        <v>3,0</v>
      </c>
    </row>
    <row r="23" spans="1:31" ht="15.75">
      <c r="A23" s="6">
        <v>16</v>
      </c>
      <c r="B23" s="26" t="s">
        <v>167</v>
      </c>
      <c r="C23" s="77" t="s">
        <v>168</v>
      </c>
      <c r="D23" s="81" t="s">
        <v>26</v>
      </c>
      <c r="E23" s="79" t="s">
        <v>169</v>
      </c>
      <c r="F23" s="15">
        <f t="shared" si="15"/>
        <v>2.6363636363636362</v>
      </c>
      <c r="G23" s="31">
        <v>7.3</v>
      </c>
      <c r="H23" s="58">
        <v>5</v>
      </c>
      <c r="I23" s="14">
        <f t="shared" si="4"/>
        <v>5.92</v>
      </c>
      <c r="J23" s="12" t="str">
        <f t="shared" si="5"/>
        <v>C</v>
      </c>
      <c r="K23" s="13" t="str">
        <f t="shared" si="6"/>
        <v>2,0</v>
      </c>
      <c r="L23" s="31">
        <v>7.8</v>
      </c>
      <c r="M23" s="44">
        <v>7</v>
      </c>
      <c r="N23" s="14">
        <f t="shared" si="7"/>
        <v>7.32</v>
      </c>
      <c r="O23" s="12" t="str">
        <f t="shared" si="8"/>
        <v>B</v>
      </c>
      <c r="P23" s="13" t="str">
        <f t="shared" si="9"/>
        <v>3,0</v>
      </c>
      <c r="Q23" s="62">
        <v>7.8</v>
      </c>
      <c r="R23" s="44">
        <v>7</v>
      </c>
      <c r="S23" s="14">
        <f t="shared" si="16"/>
        <v>7.32</v>
      </c>
      <c r="T23" s="12" t="str">
        <f t="shared" si="17"/>
        <v>B</v>
      </c>
      <c r="U23" s="13" t="str">
        <f t="shared" si="10"/>
        <v>3,0</v>
      </c>
      <c r="V23" s="181">
        <v>7.3</v>
      </c>
      <c r="W23" s="182">
        <v>6</v>
      </c>
      <c r="X23" s="14">
        <f t="shared" si="18"/>
        <v>6.52</v>
      </c>
      <c r="Y23" s="12" t="str">
        <f t="shared" si="19"/>
        <v>C</v>
      </c>
      <c r="Z23" s="13" t="str">
        <f t="shared" si="11"/>
        <v>2,0</v>
      </c>
      <c r="AA23" s="10">
        <v>8</v>
      </c>
      <c r="AB23" s="60">
        <v>9</v>
      </c>
      <c r="AC23" s="14">
        <f t="shared" si="12"/>
        <v>8.6</v>
      </c>
      <c r="AD23" s="12" t="str">
        <f t="shared" si="13"/>
        <v>A</v>
      </c>
      <c r="AE23" s="13" t="str">
        <f t="shared" si="14"/>
        <v>4,0</v>
      </c>
    </row>
    <row r="24" spans="1:31" ht="15.75">
      <c r="A24" s="6">
        <v>17</v>
      </c>
      <c r="B24" s="26" t="s">
        <v>170</v>
      </c>
      <c r="C24" s="22" t="s">
        <v>171</v>
      </c>
      <c r="D24" s="45" t="s">
        <v>66</v>
      </c>
      <c r="E24" s="82" t="s">
        <v>172</v>
      </c>
      <c r="F24" s="15">
        <f t="shared" si="15"/>
        <v>2.6363636363636362</v>
      </c>
      <c r="G24" s="31">
        <v>8.3</v>
      </c>
      <c r="H24" s="44">
        <v>6</v>
      </c>
      <c r="I24" s="14">
        <f t="shared" si="4"/>
        <v>6.92</v>
      </c>
      <c r="J24" s="12" t="str">
        <f t="shared" si="5"/>
        <v>C</v>
      </c>
      <c r="K24" s="13" t="str">
        <f t="shared" si="6"/>
        <v>2,0</v>
      </c>
      <c r="L24" s="31">
        <v>8.8</v>
      </c>
      <c r="M24" s="44">
        <v>7</v>
      </c>
      <c r="N24" s="14">
        <f t="shared" si="7"/>
        <v>7.720000000000001</v>
      </c>
      <c r="O24" s="12" t="str">
        <f t="shared" si="8"/>
        <v>B</v>
      </c>
      <c r="P24" s="13" t="str">
        <f t="shared" si="9"/>
        <v>3,0</v>
      </c>
      <c r="Q24" s="31">
        <v>7.8</v>
      </c>
      <c r="R24" s="44">
        <v>8</v>
      </c>
      <c r="S24" s="14">
        <f>R24*0.6+Q24*0.4</f>
        <v>7.92</v>
      </c>
      <c r="T24" s="12" t="str">
        <f t="shared" si="17"/>
        <v>B</v>
      </c>
      <c r="U24" s="13" t="str">
        <f t="shared" si="10"/>
        <v>3,0</v>
      </c>
      <c r="V24" s="183">
        <v>7.4</v>
      </c>
      <c r="W24" s="182">
        <v>6</v>
      </c>
      <c r="X24" s="14">
        <f t="shared" si="18"/>
        <v>6.5600000000000005</v>
      </c>
      <c r="Y24" s="12" t="str">
        <f t="shared" si="19"/>
        <v>C</v>
      </c>
      <c r="Z24" s="13" t="str">
        <f t="shared" si="11"/>
        <v>2,0</v>
      </c>
      <c r="AA24" s="10">
        <v>10</v>
      </c>
      <c r="AB24" s="59">
        <v>9</v>
      </c>
      <c r="AC24" s="14">
        <f t="shared" si="12"/>
        <v>9.399999999999999</v>
      </c>
      <c r="AD24" s="12" t="str">
        <f t="shared" si="13"/>
        <v>A</v>
      </c>
      <c r="AE24" s="13" t="str">
        <f t="shared" si="14"/>
        <v>4,0</v>
      </c>
    </row>
    <row r="25" spans="1:31" ht="15.75">
      <c r="A25" s="6">
        <v>18</v>
      </c>
      <c r="B25" s="26" t="s">
        <v>173</v>
      </c>
      <c r="C25" s="22" t="s">
        <v>174</v>
      </c>
      <c r="D25" s="45" t="s">
        <v>66</v>
      </c>
      <c r="E25" s="83" t="s">
        <v>175</v>
      </c>
      <c r="F25" s="15"/>
      <c r="G25" s="31"/>
      <c r="H25" s="31"/>
      <c r="I25" s="14">
        <f t="shared" si="4"/>
        <v>0</v>
      </c>
      <c r="J25" s="12" t="str">
        <f t="shared" si="5"/>
        <v>F</v>
      </c>
      <c r="K25" s="13" t="str">
        <f t="shared" si="6"/>
        <v>0</v>
      </c>
      <c r="L25" s="31"/>
      <c r="M25" s="30"/>
      <c r="N25" s="14">
        <f t="shared" si="7"/>
        <v>0</v>
      </c>
      <c r="O25" s="12" t="str">
        <f t="shared" si="8"/>
        <v>F</v>
      </c>
      <c r="P25" s="13" t="str">
        <f t="shared" si="9"/>
        <v>0</v>
      </c>
      <c r="Q25" s="31"/>
      <c r="R25" s="44"/>
      <c r="S25" s="14">
        <f t="shared" si="16"/>
        <v>0</v>
      </c>
      <c r="T25" s="12" t="str">
        <f t="shared" si="17"/>
        <v>F</v>
      </c>
      <c r="U25" s="13" t="str">
        <f t="shared" si="10"/>
        <v>0</v>
      </c>
      <c r="V25" s="181"/>
      <c r="W25" s="182"/>
      <c r="X25" s="14">
        <f t="shared" si="18"/>
        <v>0</v>
      </c>
      <c r="Y25" s="12" t="str">
        <f t="shared" si="19"/>
        <v>F</v>
      </c>
      <c r="Z25" s="13" t="str">
        <f t="shared" si="11"/>
        <v>0</v>
      </c>
      <c r="AA25" s="10"/>
      <c r="AB25" s="58"/>
      <c r="AC25" s="14">
        <f t="shared" si="12"/>
        <v>0</v>
      </c>
      <c r="AD25" s="12" t="str">
        <f t="shared" si="13"/>
        <v>F</v>
      </c>
      <c r="AE25" s="13" t="str">
        <f t="shared" si="14"/>
        <v>0</v>
      </c>
    </row>
    <row r="26" spans="1:31" ht="18" customHeight="1">
      <c r="A26" s="6">
        <v>19</v>
      </c>
      <c r="B26" s="26" t="s">
        <v>176</v>
      </c>
      <c r="C26" s="22" t="s">
        <v>177</v>
      </c>
      <c r="D26" s="45" t="s">
        <v>178</v>
      </c>
      <c r="E26" s="82" t="s">
        <v>179</v>
      </c>
      <c r="F26" s="15">
        <f t="shared" si="15"/>
        <v>1.8181818181818181</v>
      </c>
      <c r="G26" s="10">
        <v>7</v>
      </c>
      <c r="H26" s="11">
        <v>5</v>
      </c>
      <c r="I26" s="14">
        <f>H26*0.6+G26*0.4</f>
        <v>5.800000000000001</v>
      </c>
      <c r="J26" s="12" t="str">
        <f>IF(I26&lt;4,"F",IF(I26&lt;5.5,"D",IF(I26&lt;7,"C",IF(I26&lt;8.5,"B","A"))))</f>
        <v>C</v>
      </c>
      <c r="K26" s="13" t="str">
        <f>IF(J26="A","4,0",IF(J26="B","3,0",IF(J26="C","2,0",IF(J26="D","1,0","0"))))</f>
        <v>2,0</v>
      </c>
      <c r="L26" s="10">
        <v>6.2</v>
      </c>
      <c r="M26" s="11">
        <v>8</v>
      </c>
      <c r="N26" s="14">
        <f>M26*0.6+L26*0.4</f>
        <v>7.28</v>
      </c>
      <c r="O26" s="12" t="str">
        <f>IF(N26&lt;4,"F",IF(N26&lt;5.5,"D",IF(N26&lt;7,"C",IF(N26&lt;8.5,"B","A"))))</f>
        <v>B</v>
      </c>
      <c r="P26" s="13" t="str">
        <f>IF(O26="A","4,0",IF(O26="B","3,0",IF(O26="C","2,0",IF(O26="D","1,0","0"))))</f>
        <v>3,0</v>
      </c>
      <c r="Q26" s="10"/>
      <c r="R26" s="43"/>
      <c r="S26" s="14">
        <f t="shared" si="16"/>
        <v>0</v>
      </c>
      <c r="T26" s="12" t="str">
        <f t="shared" si="17"/>
        <v>F</v>
      </c>
      <c r="U26" s="13" t="str">
        <f>IF(T26="A","4,0",IF(T26="B","3,0",IF(T26="C","2,0",IF(T26="D","1,0","0"))))</f>
        <v>0</v>
      </c>
      <c r="V26" s="56">
        <v>7.3</v>
      </c>
      <c r="W26" s="57">
        <v>5.5</v>
      </c>
      <c r="X26" s="14">
        <f t="shared" si="18"/>
        <v>6.22</v>
      </c>
      <c r="Y26" s="12" t="str">
        <f t="shared" si="19"/>
        <v>C</v>
      </c>
      <c r="Z26" s="13" t="str">
        <f>IF(Y26="A","4,0",IF(Y26="B","3,0",IF(Y26="C","2,0",IF(Y26="D","1,0","0"))))</f>
        <v>2,0</v>
      </c>
      <c r="AA26" s="10">
        <v>9</v>
      </c>
      <c r="AB26" s="11">
        <v>8</v>
      </c>
      <c r="AC26" s="14">
        <f>AB26*0.6+AA26*0.4</f>
        <v>8.4</v>
      </c>
      <c r="AD26" s="12" t="str">
        <f>IF(AC26&lt;4,"F",IF(AC26&lt;5.5,"D",IF(AC26&lt;7,"C",IF(AC26&lt;8.5,"B","A"))))</f>
        <v>B</v>
      </c>
      <c r="AE26" s="13" t="str">
        <f>IF(AD26="A","4,0",IF(AD26="B","3,0",IF(AD26="C","2,0",IF(AD26="D","1,0","0"))))</f>
        <v>3,0</v>
      </c>
    </row>
    <row r="27" spans="1:31" ht="18" customHeight="1">
      <c r="A27" s="6">
        <v>20</v>
      </c>
      <c r="B27" s="26" t="s">
        <v>180</v>
      </c>
      <c r="C27" s="22" t="s">
        <v>181</v>
      </c>
      <c r="D27" s="45" t="s">
        <v>55</v>
      </c>
      <c r="E27" s="82" t="s">
        <v>182</v>
      </c>
      <c r="F27" s="15">
        <f t="shared" si="15"/>
        <v>2.6363636363636362</v>
      </c>
      <c r="G27" s="10">
        <v>7.6</v>
      </c>
      <c r="H27" s="11">
        <v>6</v>
      </c>
      <c r="I27" s="14">
        <f aca="true" t="shared" si="20" ref="I27:I43">H27*0.6+G27*0.4</f>
        <v>6.64</v>
      </c>
      <c r="J27" s="12" t="str">
        <f aca="true" t="shared" si="21" ref="J27:J43">IF(I27&lt;4,"F",IF(I27&lt;5.5,"D",IF(I27&lt;7,"C",IF(I27&lt;8.5,"B","A"))))</f>
        <v>C</v>
      </c>
      <c r="K27" s="13" t="str">
        <f aca="true" t="shared" si="22" ref="K27:K43">IF(J27="A","4,0",IF(J27="B","3,0",IF(J27="C","2,0",IF(J27="D","1,0","0"))))</f>
        <v>2,0</v>
      </c>
      <c r="L27" s="10">
        <v>7.6</v>
      </c>
      <c r="M27" s="11">
        <v>8</v>
      </c>
      <c r="N27" s="14">
        <f aca="true" t="shared" si="23" ref="N27:N43">M27*0.6+L27*0.4</f>
        <v>7.84</v>
      </c>
      <c r="O27" s="12" t="str">
        <f aca="true" t="shared" si="24" ref="O27:O43">IF(N27&lt;4,"F",IF(N27&lt;5.5,"D",IF(N27&lt;7,"C",IF(N27&lt;8.5,"B","A"))))</f>
        <v>B</v>
      </c>
      <c r="P27" s="13" t="str">
        <f aca="true" t="shared" si="25" ref="P27:P43">IF(O27="A","4,0",IF(O27="B","3,0",IF(O27="C","2,0",IF(O27="D","1,0","0"))))</f>
        <v>3,0</v>
      </c>
      <c r="Q27" s="10">
        <v>7.8</v>
      </c>
      <c r="R27" s="43">
        <v>8</v>
      </c>
      <c r="S27" s="14">
        <f t="shared" si="16"/>
        <v>7.92</v>
      </c>
      <c r="T27" s="12" t="str">
        <f t="shared" si="17"/>
        <v>B</v>
      </c>
      <c r="U27" s="13" t="str">
        <f aca="true" t="shared" si="26" ref="U27:U43">IF(T27="A","4,0",IF(T27="B","3,0",IF(T27="C","2,0",IF(T27="D","1,0","0"))))</f>
        <v>3,0</v>
      </c>
      <c r="V27" s="56">
        <v>6.9</v>
      </c>
      <c r="W27" s="57">
        <v>4.5</v>
      </c>
      <c r="X27" s="14">
        <f t="shared" si="18"/>
        <v>5.46</v>
      </c>
      <c r="Y27" s="12" t="s">
        <v>116</v>
      </c>
      <c r="Z27" s="13" t="str">
        <f aca="true" t="shared" si="27" ref="Z27:Z43">IF(Y27="A","4,0",IF(Y27="B","3,0",IF(Y27="C","2,0",IF(Y27="D","1,0","0"))))</f>
        <v>2,0</v>
      </c>
      <c r="AA27" s="10">
        <v>8</v>
      </c>
      <c r="AB27" s="11">
        <v>8</v>
      </c>
      <c r="AC27" s="14">
        <f aca="true" t="shared" si="28" ref="AC27:AC43">AB27*0.6+AA27*0.4</f>
        <v>8</v>
      </c>
      <c r="AD27" s="12" t="str">
        <f aca="true" t="shared" si="29" ref="AD27:AD43">IF(AC27&lt;4,"F",IF(AC27&lt;5.5,"D",IF(AC27&lt;7,"C",IF(AC27&lt;8.5,"B","A"))))</f>
        <v>B</v>
      </c>
      <c r="AE27" s="13" t="str">
        <f aca="true" t="shared" si="30" ref="AE27:AE43">IF(AD27="A","4,0",IF(AD27="B","3,0",IF(AD27="C","2,0",IF(AD27="D","1,0","0"))))</f>
        <v>3,0</v>
      </c>
    </row>
    <row r="28" spans="1:31" ht="18" customHeight="1">
      <c r="A28" s="6">
        <v>21</v>
      </c>
      <c r="B28" s="26" t="s">
        <v>183</v>
      </c>
      <c r="C28" s="22" t="s">
        <v>22</v>
      </c>
      <c r="D28" s="45" t="s">
        <v>184</v>
      </c>
      <c r="E28" s="84" t="s">
        <v>185</v>
      </c>
      <c r="F28" s="15">
        <f>(K28*$G$6+P28*$L$6+U28*$Q$6+Z28*$V$6)/$F$6</f>
        <v>1.2727272727272727</v>
      </c>
      <c r="G28" s="10">
        <v>6.7</v>
      </c>
      <c r="H28" s="11">
        <v>7</v>
      </c>
      <c r="I28" s="14">
        <f t="shared" si="20"/>
        <v>6.880000000000001</v>
      </c>
      <c r="J28" s="12" t="str">
        <f t="shared" si="21"/>
        <v>C</v>
      </c>
      <c r="K28" s="13" t="str">
        <f t="shared" si="22"/>
        <v>2,0</v>
      </c>
      <c r="L28" s="10"/>
      <c r="M28" s="11"/>
      <c r="N28" s="14">
        <f t="shared" si="23"/>
        <v>0</v>
      </c>
      <c r="O28" s="12" t="str">
        <f t="shared" si="24"/>
        <v>F</v>
      </c>
      <c r="P28" s="13" t="str">
        <f t="shared" si="25"/>
        <v>0</v>
      </c>
      <c r="Q28" s="10">
        <v>7.4</v>
      </c>
      <c r="R28" s="43">
        <v>6</v>
      </c>
      <c r="S28" s="14">
        <f t="shared" si="16"/>
        <v>6.5600000000000005</v>
      </c>
      <c r="T28" s="12" t="str">
        <f t="shared" si="17"/>
        <v>C</v>
      </c>
      <c r="U28" s="13" t="str">
        <f t="shared" si="26"/>
        <v>2,0</v>
      </c>
      <c r="V28" s="56">
        <v>7</v>
      </c>
      <c r="W28" s="57">
        <v>6</v>
      </c>
      <c r="X28" s="14">
        <f t="shared" si="18"/>
        <v>6.4</v>
      </c>
      <c r="Y28" s="12" t="str">
        <f t="shared" si="19"/>
        <v>C</v>
      </c>
      <c r="Z28" s="13" t="str">
        <f t="shared" si="27"/>
        <v>2,0</v>
      </c>
      <c r="AA28" s="34">
        <v>6</v>
      </c>
      <c r="AB28" s="35">
        <v>6</v>
      </c>
      <c r="AC28" s="14">
        <f t="shared" si="28"/>
        <v>6</v>
      </c>
      <c r="AD28" s="12" t="str">
        <f t="shared" si="29"/>
        <v>C</v>
      </c>
      <c r="AE28" s="13" t="str">
        <f t="shared" si="30"/>
        <v>2,0</v>
      </c>
    </row>
    <row r="29" spans="1:31" ht="18" customHeight="1">
      <c r="A29" s="6">
        <v>22</v>
      </c>
      <c r="B29" s="26" t="s">
        <v>186</v>
      </c>
      <c r="C29" s="22" t="s">
        <v>187</v>
      </c>
      <c r="D29" s="45" t="s">
        <v>188</v>
      </c>
      <c r="E29" s="83" t="s">
        <v>189</v>
      </c>
      <c r="F29" s="15">
        <f aca="true" t="shared" si="31" ref="F29:F58">(K29*$G$6+P29*$L$6+U29*$Q$6+Z29*$V$6)/$F$6</f>
        <v>2.272727272727273</v>
      </c>
      <c r="G29" s="10">
        <v>7</v>
      </c>
      <c r="H29" s="11">
        <v>5</v>
      </c>
      <c r="I29" s="14">
        <f t="shared" si="20"/>
        <v>5.800000000000001</v>
      </c>
      <c r="J29" s="12" t="str">
        <f t="shared" si="21"/>
        <v>C</v>
      </c>
      <c r="K29" s="13" t="str">
        <f t="shared" si="22"/>
        <v>2,0</v>
      </c>
      <c r="L29" s="10">
        <v>6.2</v>
      </c>
      <c r="M29" s="11">
        <v>7</v>
      </c>
      <c r="N29" s="14">
        <f t="shared" si="23"/>
        <v>6.680000000000001</v>
      </c>
      <c r="O29" s="12" t="str">
        <f t="shared" si="24"/>
        <v>C</v>
      </c>
      <c r="P29" s="13" t="str">
        <f t="shared" si="25"/>
        <v>2,0</v>
      </c>
      <c r="Q29" s="63">
        <v>8</v>
      </c>
      <c r="R29" s="43">
        <v>7</v>
      </c>
      <c r="S29" s="14">
        <f t="shared" si="16"/>
        <v>7.4</v>
      </c>
      <c r="T29" s="12" t="str">
        <f t="shared" si="17"/>
        <v>B</v>
      </c>
      <c r="U29" s="13" t="str">
        <f t="shared" si="26"/>
        <v>3,0</v>
      </c>
      <c r="V29" s="56">
        <v>7.3</v>
      </c>
      <c r="W29" s="57">
        <v>6</v>
      </c>
      <c r="X29" s="14">
        <f t="shared" si="18"/>
        <v>6.52</v>
      </c>
      <c r="Y29" s="12" t="str">
        <f t="shared" si="19"/>
        <v>C</v>
      </c>
      <c r="Z29" s="13" t="str">
        <f t="shared" si="27"/>
        <v>2,0</v>
      </c>
      <c r="AA29" s="10">
        <v>8</v>
      </c>
      <c r="AB29" s="11">
        <v>6</v>
      </c>
      <c r="AC29" s="14">
        <f t="shared" si="28"/>
        <v>6.8</v>
      </c>
      <c r="AD29" s="12" t="str">
        <f t="shared" si="29"/>
        <v>C</v>
      </c>
      <c r="AE29" s="13" t="str">
        <f t="shared" si="30"/>
        <v>2,0</v>
      </c>
    </row>
    <row r="30" spans="1:31" ht="18" customHeight="1">
      <c r="A30" s="6">
        <v>23</v>
      </c>
      <c r="B30" s="26" t="s">
        <v>190</v>
      </c>
      <c r="C30" s="22" t="s">
        <v>22</v>
      </c>
      <c r="D30" s="45" t="s">
        <v>27</v>
      </c>
      <c r="E30" s="83" t="s">
        <v>191</v>
      </c>
      <c r="F30" s="15">
        <f t="shared" si="31"/>
        <v>2.6363636363636362</v>
      </c>
      <c r="G30" s="10">
        <v>6.7</v>
      </c>
      <c r="H30" s="11">
        <v>5</v>
      </c>
      <c r="I30" s="14">
        <f t="shared" si="20"/>
        <v>5.68</v>
      </c>
      <c r="J30" s="12" t="str">
        <f t="shared" si="21"/>
        <v>C</v>
      </c>
      <c r="K30" s="13" t="str">
        <f t="shared" si="22"/>
        <v>2,0</v>
      </c>
      <c r="L30" s="10">
        <v>6.2</v>
      </c>
      <c r="M30" s="11">
        <v>8</v>
      </c>
      <c r="N30" s="14">
        <f t="shared" si="23"/>
        <v>7.28</v>
      </c>
      <c r="O30" s="12" t="str">
        <f t="shared" si="24"/>
        <v>B</v>
      </c>
      <c r="P30" s="13" t="str">
        <f t="shared" si="25"/>
        <v>3,0</v>
      </c>
      <c r="Q30" s="63">
        <v>8</v>
      </c>
      <c r="R30" s="43">
        <v>7</v>
      </c>
      <c r="S30" s="14">
        <f t="shared" si="16"/>
        <v>7.4</v>
      </c>
      <c r="T30" s="12" t="str">
        <f t="shared" si="17"/>
        <v>B</v>
      </c>
      <c r="U30" s="13" t="str">
        <f t="shared" si="26"/>
        <v>3,0</v>
      </c>
      <c r="V30" s="56">
        <v>7.4</v>
      </c>
      <c r="W30" s="57">
        <v>5.5</v>
      </c>
      <c r="X30" s="14">
        <f t="shared" si="18"/>
        <v>6.26</v>
      </c>
      <c r="Y30" s="12" t="str">
        <f t="shared" si="19"/>
        <v>C</v>
      </c>
      <c r="Z30" s="13" t="str">
        <f t="shared" si="27"/>
        <v>2,0</v>
      </c>
      <c r="AA30" s="10">
        <v>6</v>
      </c>
      <c r="AB30" s="11">
        <v>6</v>
      </c>
      <c r="AC30" s="14">
        <f t="shared" si="28"/>
        <v>6</v>
      </c>
      <c r="AD30" s="12" t="str">
        <f t="shared" si="29"/>
        <v>C</v>
      </c>
      <c r="AE30" s="13" t="str">
        <f t="shared" si="30"/>
        <v>2,0</v>
      </c>
    </row>
    <row r="31" spans="1:31" ht="18" customHeight="1">
      <c r="A31" s="6">
        <v>24</v>
      </c>
      <c r="B31" s="26" t="s">
        <v>192</v>
      </c>
      <c r="C31" s="22" t="s">
        <v>193</v>
      </c>
      <c r="D31" s="45" t="s">
        <v>27</v>
      </c>
      <c r="E31" s="82" t="s">
        <v>194</v>
      </c>
      <c r="F31" s="15"/>
      <c r="G31" s="10"/>
      <c r="H31" s="11"/>
      <c r="I31" s="14">
        <f t="shared" si="20"/>
        <v>0</v>
      </c>
      <c r="J31" s="12" t="str">
        <f t="shared" si="21"/>
        <v>F</v>
      </c>
      <c r="K31" s="13" t="str">
        <f t="shared" si="22"/>
        <v>0</v>
      </c>
      <c r="L31" s="10"/>
      <c r="M31" s="11"/>
      <c r="N31" s="14">
        <f t="shared" si="23"/>
        <v>0</v>
      </c>
      <c r="O31" s="12" t="str">
        <f t="shared" si="24"/>
        <v>F</v>
      </c>
      <c r="P31" s="13" t="str">
        <f t="shared" si="25"/>
        <v>0</v>
      </c>
      <c r="Q31" s="10"/>
      <c r="R31" s="43"/>
      <c r="S31" s="14">
        <f t="shared" si="16"/>
        <v>0</v>
      </c>
      <c r="T31" s="12" t="str">
        <f t="shared" si="17"/>
        <v>F</v>
      </c>
      <c r="U31" s="13" t="str">
        <f t="shared" si="26"/>
        <v>0</v>
      </c>
      <c r="V31" s="56"/>
      <c r="W31" s="57"/>
      <c r="X31" s="14">
        <f t="shared" si="18"/>
        <v>0</v>
      </c>
      <c r="Y31" s="12" t="str">
        <f t="shared" si="19"/>
        <v>F</v>
      </c>
      <c r="Z31" s="13" t="str">
        <f t="shared" si="27"/>
        <v>0</v>
      </c>
      <c r="AA31" s="10"/>
      <c r="AB31" s="11"/>
      <c r="AC31" s="14">
        <f t="shared" si="28"/>
        <v>0</v>
      </c>
      <c r="AD31" s="12" t="str">
        <f t="shared" si="29"/>
        <v>F</v>
      </c>
      <c r="AE31" s="13" t="str">
        <f t="shared" si="30"/>
        <v>0</v>
      </c>
    </row>
    <row r="32" spans="1:31" ht="18" customHeight="1">
      <c r="A32" s="6">
        <v>25</v>
      </c>
      <c r="B32" s="26" t="s">
        <v>195</v>
      </c>
      <c r="C32" s="22" t="s">
        <v>196</v>
      </c>
      <c r="D32" s="45" t="s">
        <v>99</v>
      </c>
      <c r="E32" s="82" t="s">
        <v>197</v>
      </c>
      <c r="F32" s="15">
        <f t="shared" si="31"/>
        <v>1.8181818181818181</v>
      </c>
      <c r="G32" s="10">
        <v>7</v>
      </c>
      <c r="H32" s="11">
        <v>5</v>
      </c>
      <c r="I32" s="14">
        <f t="shared" si="20"/>
        <v>5.800000000000001</v>
      </c>
      <c r="J32" s="12" t="str">
        <f t="shared" si="21"/>
        <v>C</v>
      </c>
      <c r="K32" s="13" t="str">
        <f t="shared" si="22"/>
        <v>2,0</v>
      </c>
      <c r="L32" s="10">
        <v>6.2</v>
      </c>
      <c r="M32" s="11">
        <v>8</v>
      </c>
      <c r="N32" s="14">
        <f t="shared" si="23"/>
        <v>7.28</v>
      </c>
      <c r="O32" s="12" t="str">
        <f t="shared" si="24"/>
        <v>B</v>
      </c>
      <c r="P32" s="13" t="str">
        <f t="shared" si="25"/>
        <v>3,0</v>
      </c>
      <c r="Q32" s="63">
        <v>8</v>
      </c>
      <c r="R32" s="43"/>
      <c r="S32" s="14">
        <f aca="true" t="shared" si="32" ref="S32:S41">R32*0.6+Q32*0.4</f>
        <v>3.2</v>
      </c>
      <c r="T32" s="12" t="str">
        <f aca="true" t="shared" si="33" ref="T32:T49">IF(S32&lt;4,"F",IF(S32&lt;5.5,"D",IF(S32&lt;7,"C",IF(S32&lt;8.5,"B","A"))))</f>
        <v>F</v>
      </c>
      <c r="U32" s="13" t="str">
        <f t="shared" si="26"/>
        <v>0</v>
      </c>
      <c r="V32" s="56">
        <v>7.4</v>
      </c>
      <c r="W32" s="57">
        <v>6</v>
      </c>
      <c r="X32" s="14">
        <f aca="true" t="shared" si="34" ref="X32:X49">W32*0.6+V32*0.4</f>
        <v>6.5600000000000005</v>
      </c>
      <c r="Y32" s="12" t="str">
        <f aca="true" t="shared" si="35" ref="Y32:Y49">IF(X32&lt;4,"F",IF(X32&lt;5.5,"D",IF(X32&lt;7,"C",IF(X32&lt;8.5,"B","A"))))</f>
        <v>C</v>
      </c>
      <c r="Z32" s="13" t="str">
        <f t="shared" si="27"/>
        <v>2,0</v>
      </c>
      <c r="AA32" s="10">
        <v>8</v>
      </c>
      <c r="AB32" s="11">
        <v>6</v>
      </c>
      <c r="AC32" s="14">
        <f t="shared" si="28"/>
        <v>6.8</v>
      </c>
      <c r="AD32" s="12" t="str">
        <f t="shared" si="29"/>
        <v>C</v>
      </c>
      <c r="AE32" s="13" t="str">
        <f t="shared" si="30"/>
        <v>2,0</v>
      </c>
    </row>
    <row r="33" spans="1:31" ht="18" customHeight="1">
      <c r="A33" s="6">
        <v>26</v>
      </c>
      <c r="B33" s="26" t="s">
        <v>198</v>
      </c>
      <c r="C33" s="22" t="s">
        <v>22</v>
      </c>
      <c r="D33" s="45" t="s">
        <v>28</v>
      </c>
      <c r="E33" s="82" t="s">
        <v>199</v>
      </c>
      <c r="F33" s="15">
        <f t="shared" si="31"/>
        <v>2</v>
      </c>
      <c r="G33" s="10">
        <v>8</v>
      </c>
      <c r="H33" s="11">
        <v>8</v>
      </c>
      <c r="I33" s="14">
        <f t="shared" si="20"/>
        <v>8</v>
      </c>
      <c r="J33" s="12" t="str">
        <f t="shared" si="21"/>
        <v>B</v>
      </c>
      <c r="K33" s="13" t="str">
        <f t="shared" si="22"/>
        <v>3,0</v>
      </c>
      <c r="L33" s="10">
        <v>10</v>
      </c>
      <c r="M33" s="11">
        <v>8</v>
      </c>
      <c r="N33" s="14">
        <f t="shared" si="23"/>
        <v>8.8</v>
      </c>
      <c r="O33" s="12" t="str">
        <f t="shared" si="24"/>
        <v>A</v>
      </c>
      <c r="P33" s="13" t="str">
        <f t="shared" si="25"/>
        <v>4,0</v>
      </c>
      <c r="Q33" s="10"/>
      <c r="R33" s="43"/>
      <c r="S33" s="14">
        <f t="shared" si="32"/>
        <v>0</v>
      </c>
      <c r="T33" s="12" t="str">
        <f t="shared" si="33"/>
        <v>F</v>
      </c>
      <c r="U33" s="13" t="str">
        <f t="shared" si="26"/>
        <v>0</v>
      </c>
      <c r="V33" s="56"/>
      <c r="W33" s="57"/>
      <c r="X33" s="14">
        <f t="shared" si="34"/>
        <v>0</v>
      </c>
      <c r="Y33" s="12" t="str">
        <f t="shared" si="35"/>
        <v>F</v>
      </c>
      <c r="Z33" s="13" t="str">
        <f t="shared" si="27"/>
        <v>0</v>
      </c>
      <c r="AA33" s="186">
        <v>7</v>
      </c>
      <c r="AB33" s="35">
        <v>7</v>
      </c>
      <c r="AC33" s="14">
        <f t="shared" si="28"/>
        <v>7</v>
      </c>
      <c r="AD33" s="12" t="str">
        <f t="shared" si="29"/>
        <v>B</v>
      </c>
      <c r="AE33" s="13" t="str">
        <f t="shared" si="30"/>
        <v>3,0</v>
      </c>
    </row>
    <row r="34" spans="1:31" ht="18" customHeight="1">
      <c r="A34" s="6">
        <v>27</v>
      </c>
      <c r="B34" s="26" t="s">
        <v>200</v>
      </c>
      <c r="C34" s="22" t="s">
        <v>201</v>
      </c>
      <c r="D34" s="45" t="s">
        <v>61</v>
      </c>
      <c r="E34" s="82" t="s">
        <v>202</v>
      </c>
      <c r="F34" s="15">
        <f t="shared" si="31"/>
        <v>2.272727272727273</v>
      </c>
      <c r="G34" s="10">
        <v>8.3</v>
      </c>
      <c r="H34" s="11">
        <v>4.5</v>
      </c>
      <c r="I34" s="14">
        <f>H34*0.6+G34*0.4</f>
        <v>6.02</v>
      </c>
      <c r="J34" s="12" t="str">
        <f>IF(I34&lt;4,"F",IF(I34&lt;5.5,"D",IF(I34&lt;7,"C",IF(I34&lt;8.5,"B","A"))))</f>
        <v>C</v>
      </c>
      <c r="K34" s="13" t="str">
        <f>IF(J34="A","4,0",IF(J34="B","3,0",IF(J34="C","2,0",IF(J34="D","1,0","0"))))</f>
        <v>2,0</v>
      </c>
      <c r="L34" s="10">
        <v>6.8</v>
      </c>
      <c r="M34" s="11">
        <v>7</v>
      </c>
      <c r="N34" s="14">
        <f>M34*0.6+L34*0.4</f>
        <v>6.92</v>
      </c>
      <c r="O34" s="12" t="str">
        <f>IF(N34&lt;4,"F",IF(N34&lt;5.5,"D",IF(N34&lt;7,"C",IF(N34&lt;8.5,"B","A"))))</f>
        <v>C</v>
      </c>
      <c r="P34" s="13" t="str">
        <f>IF(O34="A","4,0",IF(O34="B","3,0",IF(O34="C","2,0",IF(O34="D","1,0","0"))))</f>
        <v>2,0</v>
      </c>
      <c r="Q34" s="10">
        <v>7.8</v>
      </c>
      <c r="R34" s="43">
        <v>7</v>
      </c>
      <c r="S34" s="14">
        <f>R34*0.6+Q34*0.4</f>
        <v>7.32</v>
      </c>
      <c r="T34" s="12" t="str">
        <f>IF(S34&lt;4,"F",IF(S34&lt;5.5,"D",IF(S34&lt;7,"C",IF(S34&lt;8.5,"B","A"))))</f>
        <v>B</v>
      </c>
      <c r="U34" s="13" t="str">
        <f>IF(T34="A","4,0",IF(T34="B","3,0",IF(T34="C","2,0",IF(T34="D","1,0","0"))))</f>
        <v>3,0</v>
      </c>
      <c r="V34" s="56">
        <v>7.4</v>
      </c>
      <c r="W34" s="57">
        <v>6</v>
      </c>
      <c r="X34" s="14">
        <f>W34*0.6+V34*0.4</f>
        <v>6.5600000000000005</v>
      </c>
      <c r="Y34" s="12" t="str">
        <f>IF(X34&lt;4,"F",IF(X34&lt;5.5,"D",IF(X34&lt;7,"C",IF(X34&lt;8.5,"B","A"))))</f>
        <v>C</v>
      </c>
      <c r="Z34" s="13" t="str">
        <f>IF(Y34="A","4,0",IF(Y34="B","3,0",IF(Y34="C","2,0",IF(Y34="D","1,0","0"))))</f>
        <v>2,0</v>
      </c>
      <c r="AA34" s="34">
        <v>9</v>
      </c>
      <c r="AB34" s="35">
        <v>8</v>
      </c>
      <c r="AC34" s="14">
        <f>AB34*0.6+AA34*0.4</f>
        <v>8.4</v>
      </c>
      <c r="AD34" s="12" t="str">
        <f>IF(AC34&lt;4,"F",IF(AC34&lt;5.5,"D",IF(AC34&lt;7,"C",IF(AC34&lt;8.5,"B","A"))))</f>
        <v>B</v>
      </c>
      <c r="AE34" s="13" t="str">
        <f>IF(AD34="A","4,0",IF(AD34="B","3,0",IF(AD34="C","2,0",IF(AD34="D","1,0","0"))))</f>
        <v>3,0</v>
      </c>
    </row>
    <row r="35" spans="1:31" ht="15.75">
      <c r="A35" s="6">
        <v>28</v>
      </c>
      <c r="B35" s="26" t="s">
        <v>203</v>
      </c>
      <c r="C35" s="22" t="s">
        <v>204</v>
      </c>
      <c r="D35" s="45" t="s">
        <v>56</v>
      </c>
      <c r="E35" s="82" t="s">
        <v>205</v>
      </c>
      <c r="F35" s="15">
        <f t="shared" si="31"/>
        <v>2.8181818181818183</v>
      </c>
      <c r="G35" s="31">
        <v>7.7</v>
      </c>
      <c r="H35" s="58">
        <v>7</v>
      </c>
      <c r="I35" s="14">
        <f t="shared" si="20"/>
        <v>7.28</v>
      </c>
      <c r="J35" s="12" t="str">
        <f t="shared" si="21"/>
        <v>B</v>
      </c>
      <c r="K35" s="13" t="str">
        <f t="shared" si="22"/>
        <v>3,0</v>
      </c>
      <c r="L35" s="31">
        <v>6.6</v>
      </c>
      <c r="M35" s="58">
        <v>8</v>
      </c>
      <c r="N35" s="14">
        <f t="shared" si="23"/>
        <v>7.4399999999999995</v>
      </c>
      <c r="O35" s="12" t="str">
        <f t="shared" si="24"/>
        <v>B</v>
      </c>
      <c r="P35" s="13" t="str">
        <f t="shared" si="25"/>
        <v>3,0</v>
      </c>
      <c r="Q35" s="31">
        <v>8.2</v>
      </c>
      <c r="R35" s="44">
        <v>7</v>
      </c>
      <c r="S35" s="14">
        <f t="shared" si="32"/>
        <v>7.48</v>
      </c>
      <c r="T35" s="12" t="str">
        <f t="shared" si="33"/>
        <v>B</v>
      </c>
      <c r="U35" s="13" t="str">
        <f t="shared" si="26"/>
        <v>3,0</v>
      </c>
      <c r="V35" s="181">
        <v>7.3</v>
      </c>
      <c r="W35" s="182">
        <v>6</v>
      </c>
      <c r="X35" s="14">
        <f t="shared" si="34"/>
        <v>6.52</v>
      </c>
      <c r="Y35" s="12" t="str">
        <f t="shared" si="35"/>
        <v>C</v>
      </c>
      <c r="Z35" s="13" t="str">
        <f t="shared" si="27"/>
        <v>2,0</v>
      </c>
      <c r="AA35" s="10">
        <v>10</v>
      </c>
      <c r="AB35" s="58">
        <v>8</v>
      </c>
      <c r="AC35" s="14">
        <f t="shared" si="28"/>
        <v>8.8</v>
      </c>
      <c r="AD35" s="12" t="str">
        <f t="shared" si="29"/>
        <v>A</v>
      </c>
      <c r="AE35" s="13" t="str">
        <f t="shared" si="30"/>
        <v>4,0</v>
      </c>
    </row>
    <row r="36" spans="1:31" ht="15.75">
      <c r="A36" s="6">
        <v>29</v>
      </c>
      <c r="B36" s="26" t="s">
        <v>206</v>
      </c>
      <c r="C36" s="22" t="s">
        <v>207</v>
      </c>
      <c r="D36" s="45" t="s">
        <v>56</v>
      </c>
      <c r="E36" s="67" t="s">
        <v>208</v>
      </c>
      <c r="F36" s="15">
        <f t="shared" si="31"/>
        <v>2.4545454545454546</v>
      </c>
      <c r="G36" s="31">
        <v>6.7</v>
      </c>
      <c r="H36" s="58">
        <v>4</v>
      </c>
      <c r="I36" s="14">
        <f t="shared" si="20"/>
        <v>5.08</v>
      </c>
      <c r="J36" s="12" t="str">
        <f t="shared" si="21"/>
        <v>D</v>
      </c>
      <c r="K36" s="13" t="str">
        <f t="shared" si="22"/>
        <v>1,0</v>
      </c>
      <c r="L36" s="31">
        <v>7</v>
      </c>
      <c r="M36" s="44">
        <v>8</v>
      </c>
      <c r="N36" s="14">
        <f t="shared" si="23"/>
        <v>7.6</v>
      </c>
      <c r="O36" s="12" t="str">
        <f t="shared" si="24"/>
        <v>B</v>
      </c>
      <c r="P36" s="13" t="str">
        <f t="shared" si="25"/>
        <v>3,0</v>
      </c>
      <c r="Q36" s="62">
        <v>8</v>
      </c>
      <c r="R36" s="44">
        <v>7</v>
      </c>
      <c r="S36" s="14">
        <f t="shared" si="32"/>
        <v>7.4</v>
      </c>
      <c r="T36" s="12" t="str">
        <f t="shared" si="33"/>
        <v>B</v>
      </c>
      <c r="U36" s="13" t="str">
        <f t="shared" si="26"/>
        <v>3,0</v>
      </c>
      <c r="V36" s="181">
        <v>7.4</v>
      </c>
      <c r="W36" s="182">
        <v>6</v>
      </c>
      <c r="X36" s="14">
        <f t="shared" si="34"/>
        <v>6.5600000000000005</v>
      </c>
      <c r="Y36" s="12" t="str">
        <f t="shared" si="35"/>
        <v>C</v>
      </c>
      <c r="Z36" s="13" t="str">
        <f t="shared" si="27"/>
        <v>2,0</v>
      </c>
      <c r="AA36" s="10">
        <v>8</v>
      </c>
      <c r="AB36" s="58">
        <v>3</v>
      </c>
      <c r="AC36" s="14">
        <f t="shared" si="28"/>
        <v>5</v>
      </c>
      <c r="AD36" s="12" t="str">
        <f t="shared" si="29"/>
        <v>D</v>
      </c>
      <c r="AE36" s="13" t="str">
        <f t="shared" si="30"/>
        <v>1,0</v>
      </c>
    </row>
    <row r="37" spans="1:31" ht="15.75">
      <c r="A37" s="6">
        <v>30</v>
      </c>
      <c r="B37" s="26" t="s">
        <v>209</v>
      </c>
      <c r="C37" s="22" t="s">
        <v>210</v>
      </c>
      <c r="D37" s="85" t="s">
        <v>211</v>
      </c>
      <c r="E37" s="82" t="s">
        <v>212</v>
      </c>
      <c r="F37" s="15">
        <f t="shared" si="31"/>
        <v>0.36363636363636365</v>
      </c>
      <c r="G37" s="31">
        <v>7.3</v>
      </c>
      <c r="H37" s="44">
        <v>5</v>
      </c>
      <c r="I37" s="14">
        <f t="shared" si="20"/>
        <v>5.92</v>
      </c>
      <c r="J37" s="12" t="str">
        <f t="shared" si="21"/>
        <v>C</v>
      </c>
      <c r="K37" s="13" t="str">
        <f t="shared" si="22"/>
        <v>2,0</v>
      </c>
      <c r="L37" s="31"/>
      <c r="M37" s="44"/>
      <c r="N37" s="14">
        <f t="shared" si="23"/>
        <v>0</v>
      </c>
      <c r="O37" s="12" t="str">
        <f t="shared" si="24"/>
        <v>F</v>
      </c>
      <c r="P37" s="13" t="str">
        <f t="shared" si="25"/>
        <v>0</v>
      </c>
      <c r="Q37" s="31"/>
      <c r="R37" s="44"/>
      <c r="S37" s="14">
        <f t="shared" si="32"/>
        <v>0</v>
      </c>
      <c r="T37" s="12" t="str">
        <f t="shared" si="33"/>
        <v>F</v>
      </c>
      <c r="U37" s="13" t="str">
        <f t="shared" si="26"/>
        <v>0</v>
      </c>
      <c r="V37" s="183"/>
      <c r="W37" s="182"/>
      <c r="X37" s="14">
        <f t="shared" si="34"/>
        <v>0</v>
      </c>
      <c r="Y37" s="12" t="str">
        <f t="shared" si="35"/>
        <v>F</v>
      </c>
      <c r="Z37" s="13" t="str">
        <f t="shared" si="27"/>
        <v>0</v>
      </c>
      <c r="AA37" s="10"/>
      <c r="AB37" s="59"/>
      <c r="AC37" s="14">
        <f t="shared" si="28"/>
        <v>0</v>
      </c>
      <c r="AD37" s="12" t="str">
        <f t="shared" si="29"/>
        <v>F</v>
      </c>
      <c r="AE37" s="13" t="str">
        <f t="shared" si="30"/>
        <v>0</v>
      </c>
    </row>
    <row r="38" spans="1:31" ht="15.75">
      <c r="A38" s="6">
        <v>31</v>
      </c>
      <c r="B38" s="26" t="s">
        <v>213</v>
      </c>
      <c r="C38" s="22" t="s">
        <v>214</v>
      </c>
      <c r="D38" s="45" t="s">
        <v>215</v>
      </c>
      <c r="E38" s="82" t="s">
        <v>216</v>
      </c>
      <c r="F38" s="15">
        <f t="shared" si="31"/>
        <v>0.5454545454545454</v>
      </c>
      <c r="G38" s="31">
        <v>8</v>
      </c>
      <c r="H38" s="58">
        <v>8</v>
      </c>
      <c r="I38" s="14">
        <f t="shared" si="20"/>
        <v>8</v>
      </c>
      <c r="J38" s="12" t="str">
        <f t="shared" si="21"/>
        <v>B</v>
      </c>
      <c r="K38" s="13" t="str">
        <f t="shared" si="22"/>
        <v>3,0</v>
      </c>
      <c r="L38" s="31"/>
      <c r="M38" s="44"/>
      <c r="N38" s="14">
        <f t="shared" si="23"/>
        <v>0</v>
      </c>
      <c r="O38" s="12" t="str">
        <f t="shared" si="24"/>
        <v>F</v>
      </c>
      <c r="P38" s="13" t="str">
        <f t="shared" si="25"/>
        <v>0</v>
      </c>
      <c r="Q38" s="31"/>
      <c r="R38" s="44"/>
      <c r="S38" s="14">
        <f t="shared" si="32"/>
        <v>0</v>
      </c>
      <c r="T38" s="12" t="str">
        <f t="shared" si="33"/>
        <v>F</v>
      </c>
      <c r="U38" s="13" t="str">
        <f t="shared" si="26"/>
        <v>0</v>
      </c>
      <c r="V38" s="181"/>
      <c r="W38" s="182"/>
      <c r="X38" s="14">
        <f t="shared" si="34"/>
        <v>0</v>
      </c>
      <c r="Y38" s="12" t="str">
        <f t="shared" si="35"/>
        <v>F</v>
      </c>
      <c r="Z38" s="13" t="str">
        <f t="shared" si="27"/>
        <v>0</v>
      </c>
      <c r="AA38" s="10"/>
      <c r="AB38" s="58"/>
      <c r="AC38" s="14">
        <f t="shared" si="28"/>
        <v>0</v>
      </c>
      <c r="AD38" s="12" t="str">
        <f t="shared" si="29"/>
        <v>F</v>
      </c>
      <c r="AE38" s="13" t="str">
        <f t="shared" si="30"/>
        <v>0</v>
      </c>
    </row>
    <row r="39" spans="1:31" ht="15.75">
      <c r="A39" s="6">
        <v>32</v>
      </c>
      <c r="B39" s="26" t="s">
        <v>217</v>
      </c>
      <c r="C39" s="77" t="s">
        <v>218</v>
      </c>
      <c r="D39" s="78" t="s">
        <v>219</v>
      </c>
      <c r="E39" s="86" t="s">
        <v>220</v>
      </c>
      <c r="F39" s="15">
        <f t="shared" si="31"/>
        <v>1.7272727272727273</v>
      </c>
      <c r="G39" s="30">
        <v>6.3</v>
      </c>
      <c r="H39" s="58">
        <v>4</v>
      </c>
      <c r="I39" s="14">
        <f t="shared" si="20"/>
        <v>4.92</v>
      </c>
      <c r="J39" s="12" t="str">
        <f t="shared" si="21"/>
        <v>D</v>
      </c>
      <c r="K39" s="13" t="str">
        <f t="shared" si="22"/>
        <v>1,0</v>
      </c>
      <c r="L39" s="31">
        <v>5.8</v>
      </c>
      <c r="M39" s="44">
        <v>3</v>
      </c>
      <c r="N39" s="14">
        <f t="shared" si="23"/>
        <v>4.119999999999999</v>
      </c>
      <c r="O39" s="12" t="str">
        <f t="shared" si="24"/>
        <v>D</v>
      </c>
      <c r="P39" s="13" t="str">
        <f t="shared" si="25"/>
        <v>1,0</v>
      </c>
      <c r="Q39" s="62">
        <v>8</v>
      </c>
      <c r="R39" s="44">
        <v>8</v>
      </c>
      <c r="S39" s="14">
        <f t="shared" si="32"/>
        <v>8</v>
      </c>
      <c r="T39" s="12" t="str">
        <f t="shared" si="33"/>
        <v>B</v>
      </c>
      <c r="U39" s="13" t="str">
        <f t="shared" si="26"/>
        <v>3,0</v>
      </c>
      <c r="V39" s="189">
        <v>7</v>
      </c>
      <c r="W39" s="182">
        <v>5.5</v>
      </c>
      <c r="X39" s="14">
        <f t="shared" si="34"/>
        <v>6.1</v>
      </c>
      <c r="Y39" s="12" t="str">
        <f t="shared" si="35"/>
        <v>C</v>
      </c>
      <c r="Z39" s="13" t="str">
        <f t="shared" si="27"/>
        <v>2,0</v>
      </c>
      <c r="AA39" s="10">
        <v>8</v>
      </c>
      <c r="AB39" s="58">
        <v>8</v>
      </c>
      <c r="AC39" s="14">
        <f t="shared" si="28"/>
        <v>8</v>
      </c>
      <c r="AD39" s="12" t="str">
        <f t="shared" si="29"/>
        <v>B</v>
      </c>
      <c r="AE39" s="13" t="str">
        <f t="shared" si="30"/>
        <v>3,0</v>
      </c>
    </row>
    <row r="40" spans="1:31" ht="15.75">
      <c r="A40" s="6">
        <v>33</v>
      </c>
      <c r="B40" s="26" t="s">
        <v>221</v>
      </c>
      <c r="C40" s="22" t="s">
        <v>113</v>
      </c>
      <c r="D40" s="45" t="s">
        <v>33</v>
      </c>
      <c r="E40" s="83" t="s">
        <v>222</v>
      </c>
      <c r="F40" s="15">
        <f t="shared" si="31"/>
        <v>2.6363636363636362</v>
      </c>
      <c r="G40" s="31">
        <v>7</v>
      </c>
      <c r="H40" s="58">
        <v>5</v>
      </c>
      <c r="I40" s="14">
        <f t="shared" si="20"/>
        <v>5.800000000000001</v>
      </c>
      <c r="J40" s="12" t="str">
        <f t="shared" si="21"/>
        <v>C</v>
      </c>
      <c r="K40" s="13" t="str">
        <f t="shared" si="22"/>
        <v>2,0</v>
      </c>
      <c r="L40" s="31">
        <v>5.8</v>
      </c>
      <c r="M40" s="44">
        <v>8</v>
      </c>
      <c r="N40" s="14">
        <f t="shared" si="23"/>
        <v>7.119999999999999</v>
      </c>
      <c r="O40" s="12" t="str">
        <f t="shared" si="24"/>
        <v>B</v>
      </c>
      <c r="P40" s="13" t="str">
        <f t="shared" si="25"/>
        <v>3,0</v>
      </c>
      <c r="Q40" s="31">
        <v>7.6</v>
      </c>
      <c r="R40" s="182">
        <v>7</v>
      </c>
      <c r="S40" s="14">
        <f t="shared" si="32"/>
        <v>7.24</v>
      </c>
      <c r="T40" s="12" t="str">
        <f t="shared" si="33"/>
        <v>B</v>
      </c>
      <c r="U40" s="13" t="str">
        <f t="shared" si="26"/>
        <v>3,0</v>
      </c>
      <c r="V40" s="181">
        <v>7.3</v>
      </c>
      <c r="W40" s="182">
        <v>6</v>
      </c>
      <c r="X40" s="14">
        <f t="shared" si="34"/>
        <v>6.52</v>
      </c>
      <c r="Y40" s="12" t="str">
        <f t="shared" si="35"/>
        <v>C</v>
      </c>
      <c r="Z40" s="13" t="str">
        <f t="shared" si="27"/>
        <v>2,0</v>
      </c>
      <c r="AA40" s="10">
        <v>8</v>
      </c>
      <c r="AB40" s="58">
        <v>8</v>
      </c>
      <c r="AC40" s="14">
        <f t="shared" si="28"/>
        <v>8</v>
      </c>
      <c r="AD40" s="12" t="str">
        <f t="shared" si="29"/>
        <v>B</v>
      </c>
      <c r="AE40" s="13" t="str">
        <f t="shared" si="30"/>
        <v>3,0</v>
      </c>
    </row>
    <row r="41" spans="1:31" ht="15.75">
      <c r="A41" s="6">
        <v>34</v>
      </c>
      <c r="B41" s="26" t="s">
        <v>223</v>
      </c>
      <c r="C41" s="22" t="s">
        <v>224</v>
      </c>
      <c r="D41" s="45" t="s">
        <v>105</v>
      </c>
      <c r="E41" s="82" t="s">
        <v>225</v>
      </c>
      <c r="F41" s="15"/>
      <c r="G41" s="30"/>
      <c r="H41" s="30"/>
      <c r="I41" s="14">
        <f t="shared" si="20"/>
        <v>0</v>
      </c>
      <c r="J41" s="12" t="str">
        <f t="shared" si="21"/>
        <v>F</v>
      </c>
      <c r="K41" s="13" t="str">
        <f t="shared" si="22"/>
        <v>0</v>
      </c>
      <c r="L41" s="31"/>
      <c r="M41" s="44"/>
      <c r="N41" s="14">
        <f t="shared" si="23"/>
        <v>0</v>
      </c>
      <c r="O41" s="12" t="str">
        <f t="shared" si="24"/>
        <v>F</v>
      </c>
      <c r="P41" s="13" t="str">
        <f t="shared" si="25"/>
        <v>0</v>
      </c>
      <c r="Q41" s="62"/>
      <c r="R41" s="44"/>
      <c r="S41" s="14">
        <f t="shared" si="32"/>
        <v>0</v>
      </c>
      <c r="T41" s="12" t="str">
        <f t="shared" si="33"/>
        <v>F</v>
      </c>
      <c r="U41" s="13" t="str">
        <f t="shared" si="26"/>
        <v>0</v>
      </c>
      <c r="V41" s="181"/>
      <c r="W41" s="182"/>
      <c r="X41" s="14">
        <f t="shared" si="34"/>
        <v>0</v>
      </c>
      <c r="Y41" s="12" t="str">
        <f t="shared" si="35"/>
        <v>F</v>
      </c>
      <c r="Z41" s="13" t="str">
        <f t="shared" si="27"/>
        <v>0</v>
      </c>
      <c r="AA41" s="10"/>
      <c r="AB41" s="60"/>
      <c r="AC41" s="14">
        <f t="shared" si="28"/>
        <v>0</v>
      </c>
      <c r="AD41" s="12" t="str">
        <f t="shared" si="29"/>
        <v>F</v>
      </c>
      <c r="AE41" s="13" t="str">
        <f t="shared" si="30"/>
        <v>0</v>
      </c>
    </row>
    <row r="42" spans="1:31" ht="15.75">
      <c r="A42" s="6">
        <v>35</v>
      </c>
      <c r="B42" s="26" t="s">
        <v>226</v>
      </c>
      <c r="C42" s="22" t="s">
        <v>227</v>
      </c>
      <c r="D42" s="45" t="s">
        <v>34</v>
      </c>
      <c r="E42" s="83" t="s">
        <v>228</v>
      </c>
      <c r="F42" s="15"/>
      <c r="G42" s="31"/>
      <c r="H42" s="44"/>
      <c r="I42" s="14">
        <f t="shared" si="20"/>
        <v>0</v>
      </c>
      <c r="J42" s="12" t="str">
        <f t="shared" si="21"/>
        <v>F</v>
      </c>
      <c r="K42" s="13" t="str">
        <f t="shared" si="22"/>
        <v>0</v>
      </c>
      <c r="L42" s="31"/>
      <c r="M42" s="44"/>
      <c r="N42" s="14">
        <f t="shared" si="23"/>
        <v>0</v>
      </c>
      <c r="O42" s="12" t="str">
        <f t="shared" si="24"/>
        <v>F</v>
      </c>
      <c r="P42" s="13" t="str">
        <f t="shared" si="25"/>
        <v>0</v>
      </c>
      <c r="Q42" s="31"/>
      <c r="R42" s="44"/>
      <c r="S42" s="14">
        <f>R42*0.6+Q42*0.4</f>
        <v>0</v>
      </c>
      <c r="T42" s="12" t="str">
        <f t="shared" si="33"/>
        <v>F</v>
      </c>
      <c r="U42" s="13" t="str">
        <f t="shared" si="26"/>
        <v>0</v>
      </c>
      <c r="V42" s="183"/>
      <c r="W42" s="182"/>
      <c r="X42" s="14">
        <f t="shared" si="34"/>
        <v>0</v>
      </c>
      <c r="Y42" s="12" t="str">
        <f t="shared" si="35"/>
        <v>F</v>
      </c>
      <c r="Z42" s="13" t="str">
        <f t="shared" si="27"/>
        <v>0</v>
      </c>
      <c r="AA42" s="10"/>
      <c r="AB42" s="59"/>
      <c r="AC42" s="14">
        <f t="shared" si="28"/>
        <v>0</v>
      </c>
      <c r="AD42" s="12" t="str">
        <f t="shared" si="29"/>
        <v>F</v>
      </c>
      <c r="AE42" s="13" t="str">
        <f t="shared" si="30"/>
        <v>0</v>
      </c>
    </row>
    <row r="43" spans="1:31" ht="15.75">
      <c r="A43" s="6">
        <v>36</v>
      </c>
      <c r="B43" s="26" t="s">
        <v>229</v>
      </c>
      <c r="C43" s="22" t="s">
        <v>230</v>
      </c>
      <c r="D43" s="45" t="s">
        <v>63</v>
      </c>
      <c r="E43" s="82" t="s">
        <v>231</v>
      </c>
      <c r="F43" s="15">
        <f t="shared" si="31"/>
        <v>2.272727272727273</v>
      </c>
      <c r="G43" s="31">
        <v>8.3</v>
      </c>
      <c r="H43" s="58">
        <v>5</v>
      </c>
      <c r="I43" s="14">
        <f t="shared" si="20"/>
        <v>6.32</v>
      </c>
      <c r="J43" s="12" t="str">
        <f t="shared" si="21"/>
        <v>C</v>
      </c>
      <c r="K43" s="13" t="str">
        <f t="shared" si="22"/>
        <v>2,0</v>
      </c>
      <c r="L43" s="31">
        <v>7.8</v>
      </c>
      <c r="M43" s="58">
        <v>5</v>
      </c>
      <c r="N43" s="14">
        <f t="shared" si="23"/>
        <v>6.12</v>
      </c>
      <c r="O43" s="12" t="str">
        <f t="shared" si="24"/>
        <v>C</v>
      </c>
      <c r="P43" s="13" t="str">
        <f t="shared" si="25"/>
        <v>2,0</v>
      </c>
      <c r="Q43" s="31">
        <v>8.2</v>
      </c>
      <c r="R43" s="44">
        <v>8</v>
      </c>
      <c r="S43" s="14">
        <f aca="true" t="shared" si="36" ref="S43:S58">R43*0.6+Q43*0.4</f>
        <v>8.08</v>
      </c>
      <c r="T43" s="12" t="str">
        <f t="shared" si="33"/>
        <v>B</v>
      </c>
      <c r="U43" s="13" t="str">
        <f t="shared" si="26"/>
        <v>3,0</v>
      </c>
      <c r="V43" s="181">
        <v>7.7</v>
      </c>
      <c r="W43" s="182">
        <v>4</v>
      </c>
      <c r="X43" s="14">
        <f t="shared" si="34"/>
        <v>5.48</v>
      </c>
      <c r="Y43" s="12" t="s">
        <v>116</v>
      </c>
      <c r="Z43" s="13" t="str">
        <f t="shared" si="27"/>
        <v>2,0</v>
      </c>
      <c r="AA43" s="10">
        <v>9</v>
      </c>
      <c r="AB43" s="58">
        <v>8</v>
      </c>
      <c r="AC43" s="14">
        <f t="shared" si="28"/>
        <v>8.4</v>
      </c>
      <c r="AD43" s="12" t="str">
        <f t="shared" si="29"/>
        <v>B</v>
      </c>
      <c r="AE43" s="13" t="str">
        <f t="shared" si="30"/>
        <v>3,0</v>
      </c>
    </row>
    <row r="44" spans="1:31" ht="18" customHeight="1">
      <c r="A44" s="6">
        <v>37</v>
      </c>
      <c r="B44" s="26" t="s">
        <v>232</v>
      </c>
      <c r="C44" s="22" t="s">
        <v>233</v>
      </c>
      <c r="D44" s="45" t="s">
        <v>234</v>
      </c>
      <c r="E44" s="82" t="s">
        <v>235</v>
      </c>
      <c r="F44" s="15"/>
      <c r="G44" s="10"/>
      <c r="H44" s="11"/>
      <c r="I44" s="14">
        <f>H44*0.6+G44*0.4</f>
        <v>0</v>
      </c>
      <c r="J44" s="12" t="str">
        <f>IF(I44&lt;4,"F",IF(I44&lt;5.5,"D",IF(I44&lt;7,"C",IF(I44&lt;8.5,"B","A"))))</f>
        <v>F</v>
      </c>
      <c r="K44" s="13" t="str">
        <f>IF(J44="A","4,0",IF(J44="B","3,0",IF(J44="C","2,0",IF(J44="D","1,0","0"))))</f>
        <v>0</v>
      </c>
      <c r="L44" s="10"/>
      <c r="M44" s="11"/>
      <c r="N44" s="14">
        <f>M44*0.6+L44*0.4</f>
        <v>0</v>
      </c>
      <c r="O44" s="12" t="str">
        <f>IF(N44&lt;4,"F",IF(N44&lt;5.5,"D",IF(N44&lt;7,"C",IF(N44&lt;8.5,"B","A"))))</f>
        <v>F</v>
      </c>
      <c r="P44" s="13" t="str">
        <f>IF(O44="A","4,0",IF(O44="B","3,0",IF(O44="C","2,0",IF(O44="D","1,0","0"))))</f>
        <v>0</v>
      </c>
      <c r="Q44" s="10"/>
      <c r="R44" s="43"/>
      <c r="S44" s="14">
        <f t="shared" si="36"/>
        <v>0</v>
      </c>
      <c r="T44" s="12" t="str">
        <f t="shared" si="33"/>
        <v>F</v>
      </c>
      <c r="U44" s="13" t="str">
        <f>IF(T44="A","4,0",IF(T44="B","3,0",IF(T44="C","2,0",IF(T44="D","1,0","0"))))</f>
        <v>0</v>
      </c>
      <c r="V44" s="56"/>
      <c r="W44" s="57"/>
      <c r="X44" s="14">
        <f t="shared" si="34"/>
        <v>0</v>
      </c>
      <c r="Y44" s="12" t="str">
        <f t="shared" si="35"/>
        <v>F</v>
      </c>
      <c r="Z44" s="13" t="str">
        <f>IF(Y44="A","4,0",IF(Y44="B","3,0",IF(Y44="C","2,0",IF(Y44="D","1,0","0"))))</f>
        <v>0</v>
      </c>
      <c r="AA44" s="10"/>
      <c r="AB44" s="11"/>
      <c r="AC44" s="14">
        <f>AB44*0.6+AA44*0.4</f>
        <v>0</v>
      </c>
      <c r="AD44" s="12" t="str">
        <f>IF(AC44&lt;4,"F",IF(AC44&lt;5.5,"D",IF(AC44&lt;7,"C",IF(AC44&lt;8.5,"B","A"))))</f>
        <v>F</v>
      </c>
      <c r="AE44" s="13" t="str">
        <f>IF(AD44="A","4,0",IF(AD44="B","3,0",IF(AD44="C","2,0",IF(AD44="D","1,0","0"))))</f>
        <v>0</v>
      </c>
    </row>
    <row r="45" spans="1:31" ht="18" customHeight="1">
      <c r="A45" s="6">
        <v>38</v>
      </c>
      <c r="B45" s="26" t="s">
        <v>236</v>
      </c>
      <c r="C45" s="22" t="s">
        <v>237</v>
      </c>
      <c r="D45" s="45" t="s">
        <v>102</v>
      </c>
      <c r="E45" s="83" t="s">
        <v>238</v>
      </c>
      <c r="F45" s="15">
        <f t="shared" si="31"/>
        <v>2.090909090909091</v>
      </c>
      <c r="G45" s="10">
        <v>6.3</v>
      </c>
      <c r="H45" s="11">
        <v>5</v>
      </c>
      <c r="I45" s="14">
        <f aca="true" t="shared" si="37" ref="I45:I58">H45*0.6+G45*0.4</f>
        <v>5.52</v>
      </c>
      <c r="J45" s="12" t="str">
        <f aca="true" t="shared" si="38" ref="J45:J58">IF(I45&lt;4,"F",IF(I45&lt;5.5,"D",IF(I45&lt;7,"C",IF(I45&lt;8.5,"B","A"))))</f>
        <v>C</v>
      </c>
      <c r="K45" s="13" t="str">
        <f aca="true" t="shared" si="39" ref="K45:K58">IF(J45="A","4,0",IF(J45="B","3,0",IF(J45="C","2,0",IF(J45="D","1,0","0"))))</f>
        <v>2,0</v>
      </c>
      <c r="L45" s="10">
        <v>6.6</v>
      </c>
      <c r="M45" s="11">
        <v>7</v>
      </c>
      <c r="N45" s="14">
        <f aca="true" t="shared" si="40" ref="N45:N58">M45*0.6+L45*0.4</f>
        <v>6.84</v>
      </c>
      <c r="O45" s="12" t="str">
        <f aca="true" t="shared" si="41" ref="O45:O58">IF(N45&lt;4,"F",IF(N45&lt;5.5,"D",IF(N45&lt;7,"C",IF(N45&lt;8.5,"B","A"))))</f>
        <v>C</v>
      </c>
      <c r="P45" s="13" t="str">
        <f aca="true" t="shared" si="42" ref="P45:P58">IF(O45="A","4,0",IF(O45="B","3,0",IF(O45="C","2,0",IF(O45="D","1,0","0"))))</f>
        <v>2,0</v>
      </c>
      <c r="Q45" s="10">
        <v>7.6</v>
      </c>
      <c r="R45" s="43">
        <v>7</v>
      </c>
      <c r="S45" s="14">
        <f t="shared" si="36"/>
        <v>7.24</v>
      </c>
      <c r="T45" s="12" t="str">
        <f t="shared" si="33"/>
        <v>B</v>
      </c>
      <c r="U45" s="13" t="str">
        <f aca="true" t="shared" si="43" ref="U45:U58">IF(T45="A","4,0",IF(T45="B","3,0",IF(T45="C","2,0",IF(T45="D","1,0","0"))))</f>
        <v>3,0</v>
      </c>
      <c r="V45" s="56">
        <v>7.4</v>
      </c>
      <c r="W45" s="57">
        <v>4</v>
      </c>
      <c r="X45" s="14">
        <f t="shared" si="34"/>
        <v>5.36</v>
      </c>
      <c r="Y45" s="12" t="str">
        <f t="shared" si="35"/>
        <v>D</v>
      </c>
      <c r="Z45" s="13" t="str">
        <f aca="true" t="shared" si="44" ref="Z45:Z58">IF(Y45="A","4,0",IF(Y45="B","3,0",IF(Y45="C","2,0",IF(Y45="D","1,0","0"))))</f>
        <v>1,0</v>
      </c>
      <c r="AA45" s="10">
        <v>7</v>
      </c>
      <c r="AB45" s="11">
        <v>2</v>
      </c>
      <c r="AC45" s="14">
        <f aca="true" t="shared" si="45" ref="AC45:AC58">AB45*0.6+AA45*0.4</f>
        <v>4</v>
      </c>
      <c r="AD45" s="12" t="str">
        <f aca="true" t="shared" si="46" ref="AD45:AD58">IF(AC45&lt;4,"F",IF(AC45&lt;5.5,"D",IF(AC45&lt;7,"C",IF(AC45&lt;8.5,"B","A"))))</f>
        <v>D</v>
      </c>
      <c r="AE45" s="13" t="str">
        <f aca="true" t="shared" si="47" ref="AE45:AE58">IF(AD45="A","4,0",IF(AD45="B","3,0",IF(AD45="C","2,0",IF(AD45="D","1,0","0"))))</f>
        <v>1,0</v>
      </c>
    </row>
    <row r="46" spans="1:31" ht="18" customHeight="1">
      <c r="A46" s="6">
        <v>39</v>
      </c>
      <c r="B46" s="26" t="s">
        <v>239</v>
      </c>
      <c r="C46" s="22" t="s">
        <v>240</v>
      </c>
      <c r="D46" s="45" t="s">
        <v>241</v>
      </c>
      <c r="E46" s="82" t="s">
        <v>242</v>
      </c>
      <c r="F46" s="15">
        <f t="shared" si="31"/>
        <v>2.272727272727273</v>
      </c>
      <c r="G46" s="10">
        <v>7</v>
      </c>
      <c r="H46" s="11">
        <v>7</v>
      </c>
      <c r="I46" s="14">
        <f t="shared" si="37"/>
        <v>7</v>
      </c>
      <c r="J46" s="12" t="str">
        <f t="shared" si="38"/>
        <v>B</v>
      </c>
      <c r="K46" s="13" t="str">
        <f t="shared" si="39"/>
        <v>3,0</v>
      </c>
      <c r="L46" s="10">
        <v>6.8</v>
      </c>
      <c r="M46" s="11">
        <v>7</v>
      </c>
      <c r="N46" s="14">
        <f t="shared" si="40"/>
        <v>6.92</v>
      </c>
      <c r="O46" s="12" t="str">
        <f t="shared" si="41"/>
        <v>C</v>
      </c>
      <c r="P46" s="13" t="str">
        <f t="shared" si="42"/>
        <v>2,0</v>
      </c>
      <c r="Q46" s="63">
        <v>8</v>
      </c>
      <c r="R46" s="43">
        <v>7</v>
      </c>
      <c r="S46" s="14">
        <f t="shared" si="36"/>
        <v>7.4</v>
      </c>
      <c r="T46" s="12" t="str">
        <f t="shared" si="33"/>
        <v>B</v>
      </c>
      <c r="U46" s="13" t="str">
        <f t="shared" si="43"/>
        <v>3,0</v>
      </c>
      <c r="V46" s="56">
        <v>6.9</v>
      </c>
      <c r="W46" s="57">
        <v>4</v>
      </c>
      <c r="X46" s="14">
        <f t="shared" si="34"/>
        <v>5.16</v>
      </c>
      <c r="Y46" s="12" t="str">
        <f t="shared" si="35"/>
        <v>D</v>
      </c>
      <c r="Z46" s="13" t="str">
        <f t="shared" si="44"/>
        <v>1,0</v>
      </c>
      <c r="AA46" s="34">
        <v>7</v>
      </c>
      <c r="AB46" s="35">
        <v>6</v>
      </c>
      <c r="AC46" s="14">
        <f t="shared" si="45"/>
        <v>6.4</v>
      </c>
      <c r="AD46" s="12" t="str">
        <f t="shared" si="46"/>
        <v>C</v>
      </c>
      <c r="AE46" s="13" t="str">
        <f t="shared" si="47"/>
        <v>2,0</v>
      </c>
    </row>
    <row r="47" spans="1:31" ht="18" customHeight="1">
      <c r="A47" s="6">
        <v>40</v>
      </c>
      <c r="B47" s="26" t="s">
        <v>243</v>
      </c>
      <c r="C47" s="22" t="s">
        <v>244</v>
      </c>
      <c r="D47" s="45" t="s">
        <v>245</v>
      </c>
      <c r="E47" s="82" t="s">
        <v>246</v>
      </c>
      <c r="F47" s="15">
        <f t="shared" si="31"/>
        <v>2.272727272727273</v>
      </c>
      <c r="G47" s="10">
        <v>7.3</v>
      </c>
      <c r="H47" s="11">
        <v>5</v>
      </c>
      <c r="I47" s="14">
        <f t="shared" si="37"/>
        <v>5.92</v>
      </c>
      <c r="J47" s="12" t="str">
        <f t="shared" si="38"/>
        <v>C</v>
      </c>
      <c r="K47" s="13" t="str">
        <f t="shared" si="39"/>
        <v>2,0</v>
      </c>
      <c r="L47" s="10">
        <v>8.6</v>
      </c>
      <c r="M47" s="11">
        <v>5</v>
      </c>
      <c r="N47" s="14">
        <f t="shared" si="40"/>
        <v>6.4399999999999995</v>
      </c>
      <c r="O47" s="12" t="str">
        <f t="shared" si="41"/>
        <v>C</v>
      </c>
      <c r="P47" s="13" t="str">
        <f t="shared" si="42"/>
        <v>2,0</v>
      </c>
      <c r="Q47" s="63">
        <v>8.4</v>
      </c>
      <c r="R47" s="43">
        <v>8</v>
      </c>
      <c r="S47" s="14">
        <f t="shared" si="36"/>
        <v>8.16</v>
      </c>
      <c r="T47" s="12" t="str">
        <f t="shared" si="33"/>
        <v>B</v>
      </c>
      <c r="U47" s="13" t="str">
        <f t="shared" si="43"/>
        <v>3,0</v>
      </c>
      <c r="V47" s="56">
        <v>8</v>
      </c>
      <c r="W47" s="57">
        <v>4</v>
      </c>
      <c r="X47" s="14">
        <f t="shared" si="34"/>
        <v>5.6</v>
      </c>
      <c r="Y47" s="12" t="str">
        <f t="shared" si="35"/>
        <v>C</v>
      </c>
      <c r="Z47" s="13" t="str">
        <f t="shared" si="44"/>
        <v>2,0</v>
      </c>
      <c r="AA47" s="10">
        <v>7</v>
      </c>
      <c r="AB47" s="11">
        <v>7</v>
      </c>
      <c r="AC47" s="14">
        <f t="shared" si="45"/>
        <v>7</v>
      </c>
      <c r="AD47" s="12" t="str">
        <f t="shared" si="46"/>
        <v>B</v>
      </c>
      <c r="AE47" s="13" t="str">
        <f t="shared" si="47"/>
        <v>3,0</v>
      </c>
    </row>
    <row r="48" spans="1:31" ht="18" customHeight="1">
      <c r="A48" s="6">
        <v>41</v>
      </c>
      <c r="B48" s="26" t="s">
        <v>247</v>
      </c>
      <c r="C48" s="22" t="s">
        <v>248</v>
      </c>
      <c r="D48" s="45" t="s">
        <v>245</v>
      </c>
      <c r="E48" s="82" t="s">
        <v>249</v>
      </c>
      <c r="F48" s="15">
        <f t="shared" si="31"/>
        <v>2.4545454545454546</v>
      </c>
      <c r="G48" s="10">
        <v>9</v>
      </c>
      <c r="H48" s="11">
        <v>5</v>
      </c>
      <c r="I48" s="14">
        <f t="shared" si="37"/>
        <v>6.6</v>
      </c>
      <c r="J48" s="12" t="str">
        <f t="shared" si="38"/>
        <v>C</v>
      </c>
      <c r="K48" s="13" t="str">
        <f t="shared" si="39"/>
        <v>2,0</v>
      </c>
      <c r="L48" s="10">
        <v>7</v>
      </c>
      <c r="M48" s="11">
        <v>7</v>
      </c>
      <c r="N48" s="14">
        <f t="shared" si="40"/>
        <v>7</v>
      </c>
      <c r="O48" s="12" t="str">
        <f t="shared" si="41"/>
        <v>B</v>
      </c>
      <c r="P48" s="13" t="str">
        <f t="shared" si="42"/>
        <v>3,0</v>
      </c>
      <c r="Q48" s="63">
        <v>8</v>
      </c>
      <c r="R48" s="43">
        <v>8</v>
      </c>
      <c r="S48" s="14">
        <f t="shared" si="36"/>
        <v>8</v>
      </c>
      <c r="T48" s="12" t="str">
        <f t="shared" si="33"/>
        <v>B</v>
      </c>
      <c r="U48" s="13" t="str">
        <f t="shared" si="43"/>
        <v>3,0</v>
      </c>
      <c r="V48" s="56">
        <v>8.3</v>
      </c>
      <c r="W48" s="57">
        <v>2.5</v>
      </c>
      <c r="X48" s="14">
        <f t="shared" si="34"/>
        <v>4.82</v>
      </c>
      <c r="Y48" s="12" t="str">
        <f t="shared" si="35"/>
        <v>D</v>
      </c>
      <c r="Z48" s="13" t="str">
        <f t="shared" si="44"/>
        <v>1,0</v>
      </c>
      <c r="AA48" s="10">
        <v>9</v>
      </c>
      <c r="AB48" s="11">
        <v>8</v>
      </c>
      <c r="AC48" s="14">
        <f t="shared" si="45"/>
        <v>8.4</v>
      </c>
      <c r="AD48" s="12" t="str">
        <f t="shared" si="46"/>
        <v>B</v>
      </c>
      <c r="AE48" s="13" t="str">
        <f t="shared" si="47"/>
        <v>3,0</v>
      </c>
    </row>
    <row r="49" spans="1:31" ht="18" customHeight="1">
      <c r="A49" s="6">
        <v>42</v>
      </c>
      <c r="B49" s="26" t="s">
        <v>250</v>
      </c>
      <c r="C49" s="22" t="s">
        <v>251</v>
      </c>
      <c r="D49" s="45" t="s">
        <v>252</v>
      </c>
      <c r="E49" s="82" t="s">
        <v>253</v>
      </c>
      <c r="F49" s="15">
        <f t="shared" si="31"/>
        <v>2.4545454545454546</v>
      </c>
      <c r="G49" s="10">
        <v>7</v>
      </c>
      <c r="H49" s="11">
        <v>7</v>
      </c>
      <c r="I49" s="14">
        <f t="shared" si="37"/>
        <v>7</v>
      </c>
      <c r="J49" s="12" t="str">
        <f t="shared" si="38"/>
        <v>B</v>
      </c>
      <c r="K49" s="13" t="str">
        <f t="shared" si="39"/>
        <v>3,0</v>
      </c>
      <c r="L49" s="10">
        <v>6.6</v>
      </c>
      <c r="M49" s="11">
        <v>5</v>
      </c>
      <c r="N49" s="14">
        <f t="shared" si="40"/>
        <v>5.640000000000001</v>
      </c>
      <c r="O49" s="12" t="str">
        <f t="shared" si="41"/>
        <v>C</v>
      </c>
      <c r="P49" s="13" t="str">
        <f t="shared" si="42"/>
        <v>2,0</v>
      </c>
      <c r="Q49" s="10">
        <v>8.2</v>
      </c>
      <c r="R49" s="43">
        <v>8</v>
      </c>
      <c r="S49" s="14">
        <f t="shared" si="36"/>
        <v>8.08</v>
      </c>
      <c r="T49" s="12" t="str">
        <f t="shared" si="33"/>
        <v>B</v>
      </c>
      <c r="U49" s="13" t="str">
        <f t="shared" si="43"/>
        <v>3,0</v>
      </c>
      <c r="V49" s="56">
        <v>8.3</v>
      </c>
      <c r="W49" s="57">
        <v>4.5</v>
      </c>
      <c r="X49" s="14">
        <f t="shared" si="34"/>
        <v>6.02</v>
      </c>
      <c r="Y49" s="12" t="str">
        <f t="shared" si="35"/>
        <v>C</v>
      </c>
      <c r="Z49" s="13" t="str">
        <f t="shared" si="44"/>
        <v>2,0</v>
      </c>
      <c r="AA49" s="10">
        <v>9</v>
      </c>
      <c r="AB49" s="11">
        <v>5</v>
      </c>
      <c r="AC49" s="14">
        <f t="shared" si="45"/>
        <v>6.6</v>
      </c>
      <c r="AD49" s="12" t="str">
        <f t="shared" si="46"/>
        <v>C</v>
      </c>
      <c r="AE49" s="13" t="str">
        <f t="shared" si="47"/>
        <v>2,0</v>
      </c>
    </row>
    <row r="50" spans="1:31" ht="18" customHeight="1">
      <c r="A50" s="6">
        <v>43</v>
      </c>
      <c r="B50" s="26" t="s">
        <v>254</v>
      </c>
      <c r="C50" s="22" t="s">
        <v>255</v>
      </c>
      <c r="D50" s="45" t="s">
        <v>62</v>
      </c>
      <c r="E50" s="82" t="s">
        <v>256</v>
      </c>
      <c r="F50" s="15">
        <f t="shared" si="31"/>
        <v>2.4545454545454546</v>
      </c>
      <c r="G50" s="10">
        <v>7.3</v>
      </c>
      <c r="H50" s="11">
        <v>7</v>
      </c>
      <c r="I50" s="14">
        <f t="shared" si="37"/>
        <v>7.12</v>
      </c>
      <c r="J50" s="12" t="str">
        <f t="shared" si="38"/>
        <v>B</v>
      </c>
      <c r="K50" s="13" t="str">
        <f t="shared" si="39"/>
        <v>3,0</v>
      </c>
      <c r="L50" s="10">
        <v>6.4</v>
      </c>
      <c r="M50" s="11">
        <v>7</v>
      </c>
      <c r="N50" s="14">
        <f t="shared" si="40"/>
        <v>6.760000000000001</v>
      </c>
      <c r="O50" s="12" t="str">
        <f t="shared" si="41"/>
        <v>C</v>
      </c>
      <c r="P50" s="13" t="str">
        <f t="shared" si="42"/>
        <v>2,0</v>
      </c>
      <c r="Q50" s="63">
        <v>8</v>
      </c>
      <c r="R50" s="43">
        <v>7</v>
      </c>
      <c r="S50" s="14">
        <f t="shared" si="36"/>
        <v>7.4</v>
      </c>
      <c r="T50" s="12" t="str">
        <f aca="true" t="shared" si="48" ref="T50:T58">IF(S50&lt;4,"F",IF(S50&lt;5.5,"D",IF(S50&lt;7,"C",IF(S50&lt;8.5,"B","A"))))</f>
        <v>B</v>
      </c>
      <c r="U50" s="13" t="str">
        <f t="shared" si="43"/>
        <v>3,0</v>
      </c>
      <c r="V50" s="56">
        <v>7.7</v>
      </c>
      <c r="W50" s="57">
        <v>4.5</v>
      </c>
      <c r="X50" s="14">
        <f aca="true" t="shared" si="49" ref="X50:X58">W50*0.6+V50*0.4</f>
        <v>5.779999999999999</v>
      </c>
      <c r="Y50" s="12" t="str">
        <f aca="true" t="shared" si="50" ref="Y50:Y58">IF(X50&lt;4,"F",IF(X50&lt;5.5,"D",IF(X50&lt;7,"C",IF(X50&lt;8.5,"B","A"))))</f>
        <v>C</v>
      </c>
      <c r="Z50" s="13" t="str">
        <f t="shared" si="44"/>
        <v>2,0</v>
      </c>
      <c r="AA50" s="10">
        <v>5</v>
      </c>
      <c r="AB50" s="11">
        <v>6</v>
      </c>
      <c r="AC50" s="14">
        <f t="shared" si="45"/>
        <v>5.6</v>
      </c>
      <c r="AD50" s="12" t="str">
        <f t="shared" si="46"/>
        <v>C</v>
      </c>
      <c r="AE50" s="13" t="str">
        <f t="shared" si="47"/>
        <v>2,0</v>
      </c>
    </row>
    <row r="51" spans="1:31" ht="18" customHeight="1">
      <c r="A51" s="6">
        <v>44</v>
      </c>
      <c r="B51" s="26" t="s">
        <v>257</v>
      </c>
      <c r="C51" s="22" t="s">
        <v>22</v>
      </c>
      <c r="D51" s="45" t="s">
        <v>62</v>
      </c>
      <c r="E51" s="83" t="s">
        <v>258</v>
      </c>
      <c r="F51" s="15">
        <f t="shared" si="31"/>
        <v>1.9090909090909092</v>
      </c>
      <c r="G51" s="10">
        <v>6.7</v>
      </c>
      <c r="H51" s="11">
        <v>5</v>
      </c>
      <c r="I51" s="14">
        <f t="shared" si="37"/>
        <v>5.68</v>
      </c>
      <c r="J51" s="12" t="str">
        <f t="shared" si="38"/>
        <v>C</v>
      </c>
      <c r="K51" s="13" t="str">
        <f t="shared" si="39"/>
        <v>2,0</v>
      </c>
      <c r="L51" s="10">
        <v>5.6</v>
      </c>
      <c r="M51" s="11">
        <v>5</v>
      </c>
      <c r="N51" s="14">
        <f t="shared" si="40"/>
        <v>5.24</v>
      </c>
      <c r="O51" s="12" t="str">
        <f t="shared" si="41"/>
        <v>D</v>
      </c>
      <c r="P51" s="13" t="str">
        <f t="shared" si="42"/>
        <v>1,0</v>
      </c>
      <c r="Q51" s="63">
        <v>8</v>
      </c>
      <c r="R51" s="43">
        <v>7</v>
      </c>
      <c r="S51" s="14">
        <f t="shared" si="36"/>
        <v>7.4</v>
      </c>
      <c r="T51" s="12" t="str">
        <f t="shared" si="48"/>
        <v>B</v>
      </c>
      <c r="U51" s="13" t="str">
        <f t="shared" si="43"/>
        <v>3,0</v>
      </c>
      <c r="V51" s="56">
        <v>7.7</v>
      </c>
      <c r="W51" s="57">
        <v>4</v>
      </c>
      <c r="X51" s="14">
        <f t="shared" si="49"/>
        <v>5.48</v>
      </c>
      <c r="Y51" s="12" t="s">
        <v>116</v>
      </c>
      <c r="Z51" s="13" t="str">
        <f t="shared" si="44"/>
        <v>2,0</v>
      </c>
      <c r="AA51" s="34">
        <v>7</v>
      </c>
      <c r="AB51" s="35">
        <v>8</v>
      </c>
      <c r="AC51" s="14">
        <f t="shared" si="45"/>
        <v>7.6</v>
      </c>
      <c r="AD51" s="12" t="str">
        <f t="shared" si="46"/>
        <v>B</v>
      </c>
      <c r="AE51" s="13" t="str">
        <f t="shared" si="47"/>
        <v>3,0</v>
      </c>
    </row>
    <row r="52" spans="1:31" ht="18" customHeight="1">
      <c r="A52" s="6">
        <v>45</v>
      </c>
      <c r="B52" s="26" t="s">
        <v>259</v>
      </c>
      <c r="C52" s="22" t="s">
        <v>154</v>
      </c>
      <c r="D52" s="45" t="s">
        <v>260</v>
      </c>
      <c r="E52" s="74" t="s">
        <v>261</v>
      </c>
      <c r="F52" s="15">
        <f t="shared" si="31"/>
        <v>2.6363636363636362</v>
      </c>
      <c r="G52" s="10">
        <v>9.7</v>
      </c>
      <c r="H52" s="11">
        <v>7</v>
      </c>
      <c r="I52" s="14">
        <f>H52*0.6+G52*0.4</f>
        <v>8.08</v>
      </c>
      <c r="J52" s="12" t="str">
        <f>IF(I52&lt;4,"F",IF(I52&lt;5.5,"D",IF(I52&lt;7,"C",IF(I52&lt;8.5,"B","A"))))</f>
        <v>B</v>
      </c>
      <c r="K52" s="13" t="str">
        <f>IF(J52="A","4,0",IF(J52="B","3,0",IF(J52="C","2,0",IF(J52="D","1,0","0"))))</f>
        <v>3,0</v>
      </c>
      <c r="L52" s="10">
        <v>9</v>
      </c>
      <c r="M52" s="11">
        <v>8</v>
      </c>
      <c r="N52" s="14">
        <f>M52*0.6+L52*0.4</f>
        <v>8.4</v>
      </c>
      <c r="O52" s="12" t="str">
        <f>IF(N52&lt;4,"F",IF(N52&lt;5.5,"D",IF(N52&lt;7,"C",IF(N52&lt;8.5,"B","A"))))</f>
        <v>B</v>
      </c>
      <c r="P52" s="13" t="str">
        <f>IF(O52="A","4,0",IF(O52="B","3,0",IF(O52="C","2,0",IF(O52="D","1,0","0"))))</f>
        <v>3,0</v>
      </c>
      <c r="Q52" s="63">
        <v>8</v>
      </c>
      <c r="R52" s="43">
        <v>8</v>
      </c>
      <c r="S52" s="14">
        <f>R52*0.6+Q52*0.4</f>
        <v>8</v>
      </c>
      <c r="T52" s="12" t="str">
        <f>IF(S52&lt;4,"F",IF(S52&lt;5.5,"D",IF(S52&lt;7,"C",IF(S52&lt;8.5,"B","A"))))</f>
        <v>B</v>
      </c>
      <c r="U52" s="13" t="str">
        <f>IF(T52="A","4,0",IF(T52="B","3,0",IF(T52="C","2,0",IF(T52="D","1,0","0"))))</f>
        <v>3,0</v>
      </c>
      <c r="V52" s="56">
        <v>6.4</v>
      </c>
      <c r="W52" s="57">
        <v>3</v>
      </c>
      <c r="X52" s="14">
        <f>W52*0.6+V52*0.4</f>
        <v>4.36</v>
      </c>
      <c r="Y52" s="12" t="str">
        <f>IF(X52&lt;4,"F",IF(X52&lt;5.5,"D",IF(X52&lt;7,"C",IF(X52&lt;8.5,"B","A"))))</f>
        <v>D</v>
      </c>
      <c r="Z52" s="13" t="str">
        <f>IF(Y52="A","4,0",IF(Y52="B","3,0",IF(Y52="C","2,0",IF(Y52="D","1,0","0"))))</f>
        <v>1,0</v>
      </c>
      <c r="AA52" s="34"/>
      <c r="AB52" s="35"/>
      <c r="AC52" s="14">
        <f>AB52*0.6+AA52*0.4</f>
        <v>0</v>
      </c>
      <c r="AD52" s="12" t="str">
        <f>IF(AC52&lt;4,"F",IF(AC52&lt;5.5,"D",IF(AC52&lt;7,"C",IF(AC52&lt;8.5,"B","A"))))</f>
        <v>F</v>
      </c>
      <c r="AE52" s="13" t="str">
        <f>IF(AD52="A","4,0",IF(AD52="B","3,0",IF(AD52="C","2,0",IF(AD52="D","1,0","0"))))</f>
        <v>0</v>
      </c>
    </row>
    <row r="53" spans="1:31" ht="15.75">
      <c r="A53" s="6">
        <v>46</v>
      </c>
      <c r="B53" s="26" t="s">
        <v>262</v>
      </c>
      <c r="C53" s="22" t="s">
        <v>263</v>
      </c>
      <c r="D53" s="45" t="s">
        <v>38</v>
      </c>
      <c r="E53" s="82" t="s">
        <v>264</v>
      </c>
      <c r="F53" s="15">
        <f t="shared" si="31"/>
        <v>2.090909090909091</v>
      </c>
      <c r="G53" s="31">
        <v>6.7</v>
      </c>
      <c r="H53" s="58">
        <v>6</v>
      </c>
      <c r="I53" s="14">
        <f t="shared" si="37"/>
        <v>6.279999999999999</v>
      </c>
      <c r="J53" s="12" t="str">
        <f t="shared" si="38"/>
        <v>C</v>
      </c>
      <c r="K53" s="13" t="str">
        <f t="shared" si="39"/>
        <v>2,0</v>
      </c>
      <c r="L53" s="31">
        <v>7.8</v>
      </c>
      <c r="M53" s="58">
        <v>6</v>
      </c>
      <c r="N53" s="14">
        <f t="shared" si="40"/>
        <v>6.72</v>
      </c>
      <c r="O53" s="12" t="str">
        <f t="shared" si="41"/>
        <v>C</v>
      </c>
      <c r="P53" s="13" t="str">
        <f t="shared" si="42"/>
        <v>2,0</v>
      </c>
      <c r="Q53" s="62">
        <v>8</v>
      </c>
      <c r="R53" s="44">
        <v>8</v>
      </c>
      <c r="S53" s="14">
        <f t="shared" si="36"/>
        <v>8</v>
      </c>
      <c r="T53" s="12" t="str">
        <f t="shared" si="48"/>
        <v>B</v>
      </c>
      <c r="U53" s="13" t="str">
        <f t="shared" si="43"/>
        <v>3,0</v>
      </c>
      <c r="V53" s="181">
        <v>8</v>
      </c>
      <c r="W53" s="182">
        <v>2.5</v>
      </c>
      <c r="X53" s="14">
        <f t="shared" si="49"/>
        <v>4.7</v>
      </c>
      <c r="Y53" s="12" t="str">
        <f t="shared" si="50"/>
        <v>D</v>
      </c>
      <c r="Z53" s="13" t="str">
        <f t="shared" si="44"/>
        <v>1,0</v>
      </c>
      <c r="AA53" s="10">
        <v>8</v>
      </c>
      <c r="AB53" s="58">
        <v>9</v>
      </c>
      <c r="AC53" s="14">
        <f t="shared" si="45"/>
        <v>8.6</v>
      </c>
      <c r="AD53" s="12" t="str">
        <f t="shared" si="46"/>
        <v>A</v>
      </c>
      <c r="AE53" s="13" t="str">
        <f t="shared" si="47"/>
        <v>4,0</v>
      </c>
    </row>
    <row r="54" spans="1:31" ht="15.75">
      <c r="A54" s="6">
        <v>47</v>
      </c>
      <c r="B54" s="26" t="s">
        <v>265</v>
      </c>
      <c r="C54" s="22" t="s">
        <v>266</v>
      </c>
      <c r="D54" s="45" t="s">
        <v>267</v>
      </c>
      <c r="E54" s="87" t="s">
        <v>268</v>
      </c>
      <c r="F54" s="15">
        <f t="shared" si="31"/>
        <v>2.090909090909091</v>
      </c>
      <c r="G54" s="31">
        <v>7.6</v>
      </c>
      <c r="H54" s="58">
        <v>6</v>
      </c>
      <c r="I54" s="14">
        <f t="shared" si="37"/>
        <v>6.64</v>
      </c>
      <c r="J54" s="12" t="str">
        <f t="shared" si="38"/>
        <v>C</v>
      </c>
      <c r="K54" s="13" t="str">
        <f t="shared" si="39"/>
        <v>2,0</v>
      </c>
      <c r="L54" s="31">
        <v>7.8</v>
      </c>
      <c r="M54" s="44">
        <v>4</v>
      </c>
      <c r="N54" s="14">
        <f t="shared" si="40"/>
        <v>5.52</v>
      </c>
      <c r="O54" s="12" t="str">
        <f t="shared" si="41"/>
        <v>C</v>
      </c>
      <c r="P54" s="13" t="str">
        <f t="shared" si="42"/>
        <v>2,0</v>
      </c>
      <c r="Q54" s="62">
        <v>7.8</v>
      </c>
      <c r="R54" s="44">
        <v>8</v>
      </c>
      <c r="S54" s="14">
        <f t="shared" si="36"/>
        <v>7.92</v>
      </c>
      <c r="T54" s="12" t="str">
        <f t="shared" si="48"/>
        <v>B</v>
      </c>
      <c r="U54" s="13" t="str">
        <f t="shared" si="43"/>
        <v>3,0</v>
      </c>
      <c r="V54" s="181">
        <v>6.1</v>
      </c>
      <c r="W54" s="182">
        <v>3</v>
      </c>
      <c r="X54" s="14">
        <f t="shared" si="49"/>
        <v>4.24</v>
      </c>
      <c r="Y54" s="12" t="str">
        <f t="shared" si="50"/>
        <v>D</v>
      </c>
      <c r="Z54" s="13" t="str">
        <f t="shared" si="44"/>
        <v>1,0</v>
      </c>
      <c r="AA54" s="10">
        <v>8</v>
      </c>
      <c r="AB54" s="58">
        <v>9</v>
      </c>
      <c r="AC54" s="14">
        <f t="shared" si="45"/>
        <v>8.6</v>
      </c>
      <c r="AD54" s="12" t="str">
        <f t="shared" si="46"/>
        <v>A</v>
      </c>
      <c r="AE54" s="13" t="str">
        <f t="shared" si="47"/>
        <v>4,0</v>
      </c>
    </row>
    <row r="55" spans="1:31" ht="15.75">
      <c r="A55" s="6">
        <v>48</v>
      </c>
      <c r="B55" s="26" t="s">
        <v>269</v>
      </c>
      <c r="C55" s="22" t="s">
        <v>270</v>
      </c>
      <c r="D55" s="45" t="s">
        <v>109</v>
      </c>
      <c r="E55" s="82" t="s">
        <v>238</v>
      </c>
      <c r="F55" s="15">
        <f t="shared" si="31"/>
        <v>1.9090909090909092</v>
      </c>
      <c r="G55" s="31">
        <v>6.7</v>
      </c>
      <c r="H55" s="44">
        <v>6</v>
      </c>
      <c r="I55" s="14">
        <f t="shared" si="37"/>
        <v>6.279999999999999</v>
      </c>
      <c r="J55" s="12" t="str">
        <f t="shared" si="38"/>
        <v>C</v>
      </c>
      <c r="K55" s="13" t="str">
        <f t="shared" si="39"/>
        <v>2,0</v>
      </c>
      <c r="L55" s="31">
        <v>6.4</v>
      </c>
      <c r="M55" s="44">
        <v>4</v>
      </c>
      <c r="N55" s="14">
        <f t="shared" si="40"/>
        <v>4.960000000000001</v>
      </c>
      <c r="O55" s="12" t="str">
        <f t="shared" si="41"/>
        <v>D</v>
      </c>
      <c r="P55" s="13" t="str">
        <f t="shared" si="42"/>
        <v>1,0</v>
      </c>
      <c r="Q55" s="62">
        <v>8.2</v>
      </c>
      <c r="R55" s="44">
        <v>8</v>
      </c>
      <c r="S55" s="14">
        <f t="shared" si="36"/>
        <v>8.08</v>
      </c>
      <c r="T55" s="12" t="str">
        <f t="shared" si="48"/>
        <v>B</v>
      </c>
      <c r="U55" s="13" t="str">
        <f t="shared" si="43"/>
        <v>3,0</v>
      </c>
      <c r="V55" s="183">
        <v>7.3</v>
      </c>
      <c r="W55" s="182">
        <v>4.5</v>
      </c>
      <c r="X55" s="14">
        <f t="shared" si="49"/>
        <v>5.619999999999999</v>
      </c>
      <c r="Y55" s="12" t="str">
        <f t="shared" si="50"/>
        <v>C</v>
      </c>
      <c r="Z55" s="13" t="str">
        <f t="shared" si="44"/>
        <v>2,0</v>
      </c>
      <c r="AA55" s="10">
        <v>9</v>
      </c>
      <c r="AB55" s="59">
        <v>8</v>
      </c>
      <c r="AC55" s="14">
        <f t="shared" si="45"/>
        <v>8.4</v>
      </c>
      <c r="AD55" s="12" t="str">
        <f t="shared" si="46"/>
        <v>B</v>
      </c>
      <c r="AE55" s="13" t="str">
        <f t="shared" si="47"/>
        <v>3,0</v>
      </c>
    </row>
    <row r="56" spans="1:31" ht="15.75">
      <c r="A56" s="6">
        <v>49</v>
      </c>
      <c r="B56" s="26" t="s">
        <v>271</v>
      </c>
      <c r="C56" s="70" t="s">
        <v>272</v>
      </c>
      <c r="D56" s="71" t="s">
        <v>84</v>
      </c>
      <c r="E56" s="88" t="s">
        <v>273</v>
      </c>
      <c r="F56" s="15">
        <f t="shared" si="31"/>
        <v>2.4545454545454546</v>
      </c>
      <c r="G56" s="31">
        <v>7</v>
      </c>
      <c r="H56" s="58">
        <v>5</v>
      </c>
      <c r="I56" s="14">
        <f t="shared" si="37"/>
        <v>5.800000000000001</v>
      </c>
      <c r="J56" s="12" t="str">
        <f t="shared" si="38"/>
        <v>C</v>
      </c>
      <c r="K56" s="13" t="str">
        <f t="shared" si="39"/>
        <v>2,0</v>
      </c>
      <c r="L56" s="31">
        <v>6.2</v>
      </c>
      <c r="M56" s="44">
        <v>8</v>
      </c>
      <c r="N56" s="14">
        <f t="shared" si="40"/>
        <v>7.28</v>
      </c>
      <c r="O56" s="12" t="str">
        <f t="shared" si="41"/>
        <v>B</v>
      </c>
      <c r="P56" s="13" t="str">
        <f t="shared" si="42"/>
        <v>3,0</v>
      </c>
      <c r="Q56" s="62">
        <v>8</v>
      </c>
      <c r="R56" s="44">
        <v>7</v>
      </c>
      <c r="S56" s="14">
        <f t="shared" si="36"/>
        <v>7.4</v>
      </c>
      <c r="T56" s="12" t="str">
        <f t="shared" si="48"/>
        <v>B</v>
      </c>
      <c r="U56" s="13" t="str">
        <f t="shared" si="43"/>
        <v>3,0</v>
      </c>
      <c r="V56" s="181">
        <v>7.3</v>
      </c>
      <c r="W56" s="182">
        <v>3.5</v>
      </c>
      <c r="X56" s="14">
        <f t="shared" si="49"/>
        <v>5.02</v>
      </c>
      <c r="Y56" s="12" t="str">
        <f t="shared" si="50"/>
        <v>D</v>
      </c>
      <c r="Z56" s="13" t="str">
        <f t="shared" si="44"/>
        <v>1,0</v>
      </c>
      <c r="AA56" s="10">
        <v>8</v>
      </c>
      <c r="AB56" s="58">
        <v>6</v>
      </c>
      <c r="AC56" s="14">
        <f t="shared" si="45"/>
        <v>6.8</v>
      </c>
      <c r="AD56" s="12" t="str">
        <f t="shared" si="46"/>
        <v>C</v>
      </c>
      <c r="AE56" s="13" t="str">
        <f t="shared" si="47"/>
        <v>2,0</v>
      </c>
    </row>
    <row r="57" spans="1:31" ht="15.75">
      <c r="A57" s="6">
        <v>50</v>
      </c>
      <c r="B57" s="26" t="s">
        <v>274</v>
      </c>
      <c r="C57" s="22" t="s">
        <v>275</v>
      </c>
      <c r="D57" s="45" t="s">
        <v>126</v>
      </c>
      <c r="E57" s="68" t="s">
        <v>276</v>
      </c>
      <c r="F57" s="15"/>
      <c r="G57" s="30"/>
      <c r="H57" s="30"/>
      <c r="I57" s="14">
        <f t="shared" si="37"/>
        <v>0</v>
      </c>
      <c r="J57" s="12" t="str">
        <f t="shared" si="38"/>
        <v>F</v>
      </c>
      <c r="K57" s="13" t="str">
        <f t="shared" si="39"/>
        <v>0</v>
      </c>
      <c r="L57" s="31"/>
      <c r="M57" s="44"/>
      <c r="N57" s="14">
        <f t="shared" si="40"/>
        <v>0</v>
      </c>
      <c r="O57" s="12" t="str">
        <f t="shared" si="41"/>
        <v>F</v>
      </c>
      <c r="P57" s="13" t="str">
        <f t="shared" si="42"/>
        <v>0</v>
      </c>
      <c r="Q57" s="31"/>
      <c r="R57" s="44"/>
      <c r="S57" s="14">
        <f t="shared" si="36"/>
        <v>0</v>
      </c>
      <c r="T57" s="12" t="str">
        <f t="shared" si="48"/>
        <v>F</v>
      </c>
      <c r="U57" s="13" t="str">
        <f t="shared" si="43"/>
        <v>0</v>
      </c>
      <c r="V57" s="181"/>
      <c r="W57" s="182"/>
      <c r="X57" s="14">
        <f t="shared" si="49"/>
        <v>0</v>
      </c>
      <c r="Y57" s="12" t="str">
        <f t="shared" si="50"/>
        <v>F</v>
      </c>
      <c r="Z57" s="13" t="str">
        <f t="shared" si="44"/>
        <v>0</v>
      </c>
      <c r="AA57" s="10"/>
      <c r="AB57" s="58"/>
      <c r="AC57" s="14">
        <f t="shared" si="45"/>
        <v>0</v>
      </c>
      <c r="AD57" s="12" t="str">
        <f t="shared" si="46"/>
        <v>F</v>
      </c>
      <c r="AE57" s="13" t="str">
        <f t="shared" si="47"/>
        <v>0</v>
      </c>
    </row>
    <row r="58" spans="1:31" ht="15.75">
      <c r="A58" s="6">
        <v>51</v>
      </c>
      <c r="B58" s="26" t="s">
        <v>277</v>
      </c>
      <c r="C58" s="22" t="s">
        <v>22</v>
      </c>
      <c r="D58" s="45" t="s">
        <v>278</v>
      </c>
      <c r="E58" s="68" t="s">
        <v>279</v>
      </c>
      <c r="F58" s="15">
        <f t="shared" si="31"/>
        <v>0</v>
      </c>
      <c r="G58" s="30"/>
      <c r="H58" s="30"/>
      <c r="I58" s="14">
        <f t="shared" si="37"/>
        <v>0</v>
      </c>
      <c r="J58" s="12" t="str">
        <f t="shared" si="38"/>
        <v>F</v>
      </c>
      <c r="K58" s="13" t="str">
        <f t="shared" si="39"/>
        <v>0</v>
      </c>
      <c r="L58" s="31"/>
      <c r="M58" s="44"/>
      <c r="N58" s="14">
        <f t="shared" si="40"/>
        <v>0</v>
      </c>
      <c r="O58" s="12" t="str">
        <f t="shared" si="41"/>
        <v>F</v>
      </c>
      <c r="P58" s="13" t="str">
        <f t="shared" si="42"/>
        <v>0</v>
      </c>
      <c r="Q58" s="31">
        <v>7.6</v>
      </c>
      <c r="R58" s="44"/>
      <c r="S58" s="14">
        <f t="shared" si="36"/>
        <v>3.04</v>
      </c>
      <c r="T58" s="12" t="str">
        <f t="shared" si="48"/>
        <v>F</v>
      </c>
      <c r="U58" s="13" t="str">
        <f t="shared" si="43"/>
        <v>0</v>
      </c>
      <c r="V58" s="181"/>
      <c r="W58" s="182"/>
      <c r="X58" s="14">
        <f t="shared" si="49"/>
        <v>0</v>
      </c>
      <c r="Y58" s="12" t="str">
        <f t="shared" si="50"/>
        <v>F</v>
      </c>
      <c r="Z58" s="13" t="str">
        <f t="shared" si="44"/>
        <v>0</v>
      </c>
      <c r="AA58" s="10"/>
      <c r="AB58" s="58"/>
      <c r="AC58" s="14">
        <f t="shared" si="45"/>
        <v>0</v>
      </c>
      <c r="AD58" s="12" t="str">
        <f t="shared" si="46"/>
        <v>F</v>
      </c>
      <c r="AE58" s="13" t="str">
        <f t="shared" si="47"/>
        <v>0</v>
      </c>
    </row>
    <row r="59" ht="12.75">
      <c r="Y59" s="17"/>
    </row>
  </sheetData>
  <sheetProtection/>
  <mergeCells count="17">
    <mergeCell ref="E5:E6"/>
    <mergeCell ref="C5:D6"/>
    <mergeCell ref="AA5:AE5"/>
    <mergeCell ref="Q6:U6"/>
    <mergeCell ref="V6:Z6"/>
    <mergeCell ref="V5:Z5"/>
    <mergeCell ref="AA6:AE6"/>
    <mergeCell ref="G3:H3"/>
    <mergeCell ref="Q5:U5"/>
    <mergeCell ref="L6:P6"/>
    <mergeCell ref="C7:D7"/>
    <mergeCell ref="G6:K6"/>
    <mergeCell ref="G5:K5"/>
    <mergeCell ref="L5:P5"/>
    <mergeCell ref="A4:F4"/>
    <mergeCell ref="A5:A6"/>
    <mergeCell ref="B5:B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11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4.7109375" style="2" customWidth="1"/>
    <col min="2" max="3" width="13.7109375" style="2" customWidth="1"/>
    <col min="4" max="4" width="9.28125" style="2" customWidth="1"/>
    <col min="5" max="5" width="12.00390625" style="2" customWidth="1"/>
    <col min="6" max="6" width="9.7109375" style="2" customWidth="1"/>
    <col min="7" max="16" width="4.8515625" style="2" customWidth="1"/>
    <col min="1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44</v>
      </c>
      <c r="B2" s="9"/>
      <c r="C2" s="9"/>
      <c r="D2" s="9"/>
      <c r="E2" s="9"/>
      <c r="F2" s="9"/>
    </row>
    <row r="3" spans="1:6" ht="26.25" customHeight="1">
      <c r="A3" s="18" t="s">
        <v>46</v>
      </c>
      <c r="B3" s="18"/>
      <c r="C3" s="18"/>
      <c r="D3" s="18"/>
      <c r="E3" s="18"/>
      <c r="F3" s="18"/>
    </row>
    <row r="4" spans="1:13" s="3" customFormat="1" ht="21" customHeight="1">
      <c r="A4" s="203" t="s">
        <v>565</v>
      </c>
      <c r="B4" s="203"/>
      <c r="C4" s="203"/>
      <c r="D4" s="203"/>
      <c r="E4" s="203"/>
      <c r="F4" s="203"/>
      <c r="L4" s="4"/>
      <c r="M4" s="4"/>
    </row>
    <row r="5" spans="1:16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17</v>
      </c>
      <c r="H5" s="196"/>
      <c r="I5" s="196"/>
      <c r="J5" s="196"/>
      <c r="K5" s="197"/>
      <c r="L5" s="195" t="s">
        <v>18</v>
      </c>
      <c r="M5" s="196"/>
      <c r="N5" s="196"/>
      <c r="O5" s="196"/>
      <c r="P5" s="197"/>
    </row>
    <row r="6" spans="1:16" ht="21.75" customHeight="1">
      <c r="A6" s="205"/>
      <c r="B6" s="205"/>
      <c r="C6" s="208"/>
      <c r="D6" s="209"/>
      <c r="E6" s="205"/>
      <c r="F6" s="7">
        <f>SUM(G6:P6)</f>
        <v>5</v>
      </c>
      <c r="G6" s="195">
        <v>3</v>
      </c>
      <c r="H6" s="196"/>
      <c r="I6" s="196"/>
      <c r="J6" s="196"/>
      <c r="K6" s="197"/>
      <c r="L6" s="195">
        <v>2</v>
      </c>
      <c r="M6" s="196"/>
      <c r="N6" s="196"/>
      <c r="O6" s="196"/>
      <c r="P6" s="197"/>
    </row>
    <row r="7" spans="1:16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</row>
    <row r="8" spans="1:16" ht="18" customHeight="1">
      <c r="A8" s="121">
        <v>1</v>
      </c>
      <c r="B8" s="26" t="s">
        <v>566</v>
      </c>
      <c r="C8" s="77" t="s">
        <v>567</v>
      </c>
      <c r="D8" s="78" t="s">
        <v>568</v>
      </c>
      <c r="E8" s="87" t="s">
        <v>569</v>
      </c>
      <c r="F8" s="15">
        <f>(K8*$G$6+P8*$L$6)/$F$6</f>
        <v>3</v>
      </c>
      <c r="G8" s="10">
        <v>8.7</v>
      </c>
      <c r="H8" s="11">
        <v>7</v>
      </c>
      <c r="I8" s="14">
        <f>H8*0.6+G8*0.4</f>
        <v>7.68</v>
      </c>
      <c r="J8" s="12" t="str">
        <f>IF(I8&lt;4,"F",IF(I8&lt;5.5,"D",IF(I8&lt;7,"C",IF(I8&lt;8.5,"B","A"))))</f>
        <v>B</v>
      </c>
      <c r="K8" s="13" t="str">
        <f>IF(J8="A","4,0",IF(J8="B","3,0",IF(J8="C","2,0",IF(J8="D","1,0","0"))))</f>
        <v>3,0</v>
      </c>
      <c r="L8" s="10">
        <v>8.6</v>
      </c>
      <c r="M8" s="11">
        <v>8</v>
      </c>
      <c r="N8" s="14">
        <f>M8*0.6+L8*0.4</f>
        <v>8.24</v>
      </c>
      <c r="O8" s="12" t="str">
        <f>IF(N8&lt;4,"F",IF(N8&lt;5.5,"D",IF(N8&lt;7,"C",IF(N8&lt;8.5,"B","A"))))</f>
        <v>B</v>
      </c>
      <c r="P8" s="13" t="str">
        <f>IF(O8="A","4,0",IF(O8="B","3,0",IF(O8="C","2,0",IF(O8="D","1,0","0"))))</f>
        <v>3,0</v>
      </c>
    </row>
    <row r="9" spans="1:16" ht="18" customHeight="1">
      <c r="A9" s="121">
        <v>2</v>
      </c>
      <c r="B9" s="26" t="s">
        <v>570</v>
      </c>
      <c r="C9" s="22" t="s">
        <v>89</v>
      </c>
      <c r="D9" s="45" t="s">
        <v>571</v>
      </c>
      <c r="E9" s="68" t="s">
        <v>572</v>
      </c>
      <c r="F9" s="15">
        <f>(K9*$G$6+P9*$L$6)/$F$6</f>
        <v>3.6</v>
      </c>
      <c r="G9" s="63">
        <v>9</v>
      </c>
      <c r="H9" s="11">
        <v>9</v>
      </c>
      <c r="I9" s="14">
        <f>H9*0.6+G9*0.4</f>
        <v>9</v>
      </c>
      <c r="J9" s="12" t="str">
        <f>IF(I9&lt;4,"F",IF(I9&lt;5.5,"D",IF(I9&lt;7,"C",IF(I9&lt;8.5,"B","A"))))</f>
        <v>A</v>
      </c>
      <c r="K9" s="13" t="str">
        <f>IF(J9="A","4,0",IF(J9="B","3,0",IF(J9="C","2,0",IF(J9="D","1,0","0"))))</f>
        <v>4,0</v>
      </c>
      <c r="L9" s="63">
        <v>8</v>
      </c>
      <c r="M9" s="11">
        <v>8</v>
      </c>
      <c r="N9" s="14">
        <f>M9*0.6+L9*0.4</f>
        <v>8</v>
      </c>
      <c r="O9" s="12" t="str">
        <f>IF(N9&lt;4,"F",IF(N9&lt;5.5,"D",IF(N9&lt;7,"C",IF(N9&lt;8.5,"B","A"))))</f>
        <v>B</v>
      </c>
      <c r="P9" s="13" t="str">
        <f>IF(O9="A","4,0",IF(O9="B","3,0",IF(O9="C","2,0",IF(O9="D","1,0","0"))))</f>
        <v>3,0</v>
      </c>
    </row>
    <row r="10" ht="12.75">
      <c r="G10" s="16"/>
    </row>
    <row r="11" ht="12.75">
      <c r="G11" s="17"/>
    </row>
  </sheetData>
  <sheetProtection/>
  <mergeCells count="10">
    <mergeCell ref="C7:D7"/>
    <mergeCell ref="G6:K6"/>
    <mergeCell ref="L6:P6"/>
    <mergeCell ref="L5:P5"/>
    <mergeCell ref="G5:K5"/>
    <mergeCell ref="A4:F4"/>
    <mergeCell ref="A5:A6"/>
    <mergeCell ref="B5:B6"/>
    <mergeCell ref="C5:D6"/>
    <mergeCell ref="E5:E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23"/>
  <sheetViews>
    <sheetView zoomScalePageLayoutView="0" workbookViewId="0" topLeftCell="A10">
      <selection activeCell="L24" sqref="L24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20.00390625" style="2" customWidth="1"/>
    <col min="4" max="4" width="9.421875" style="2" customWidth="1"/>
    <col min="5" max="5" width="12.00390625" style="2" customWidth="1"/>
    <col min="6" max="6" width="11.140625" style="2" customWidth="1"/>
    <col min="7" max="46" width="4.8515625" style="2" customWidth="1"/>
    <col min="47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44</v>
      </c>
      <c r="B2" s="9"/>
      <c r="C2" s="9"/>
      <c r="D2" s="9"/>
      <c r="E2" s="9"/>
      <c r="F2" s="9"/>
    </row>
    <row r="3" spans="1:38" ht="26.25" customHeight="1">
      <c r="A3" s="18" t="s">
        <v>45</v>
      </c>
      <c r="B3" s="18"/>
      <c r="C3" s="18"/>
      <c r="D3" s="18"/>
      <c r="E3" s="18"/>
      <c r="F3" s="18"/>
      <c r="AK3" s="89"/>
      <c r="AL3" s="89"/>
    </row>
    <row r="4" spans="1:18" s="3" customFormat="1" ht="21" customHeight="1">
      <c r="A4" s="203" t="s">
        <v>574</v>
      </c>
      <c r="B4" s="203"/>
      <c r="C4" s="203"/>
      <c r="D4" s="203"/>
      <c r="E4" s="203"/>
      <c r="F4" s="203"/>
      <c r="Q4" s="4"/>
      <c r="R4" s="4"/>
    </row>
    <row r="5" spans="1:46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122</v>
      </c>
      <c r="H5" s="196"/>
      <c r="I5" s="196"/>
      <c r="J5" s="196"/>
      <c r="K5" s="197"/>
      <c r="L5" s="195" t="s">
        <v>118</v>
      </c>
      <c r="M5" s="196"/>
      <c r="N5" s="196"/>
      <c r="O5" s="196"/>
      <c r="P5" s="197"/>
      <c r="Q5" s="195" t="s">
        <v>867</v>
      </c>
      <c r="R5" s="196"/>
      <c r="S5" s="196"/>
      <c r="T5" s="196"/>
      <c r="U5" s="197"/>
      <c r="V5" s="195" t="s">
        <v>17</v>
      </c>
      <c r="W5" s="196"/>
      <c r="X5" s="196"/>
      <c r="Y5" s="196"/>
      <c r="Z5" s="197"/>
      <c r="AA5" s="195" t="s">
        <v>866</v>
      </c>
      <c r="AB5" s="196"/>
      <c r="AC5" s="196"/>
      <c r="AD5" s="196"/>
      <c r="AE5" s="197"/>
      <c r="AF5" s="195" t="s">
        <v>865</v>
      </c>
      <c r="AG5" s="196"/>
      <c r="AH5" s="196"/>
      <c r="AI5" s="196"/>
      <c r="AJ5" s="197"/>
      <c r="AK5" s="195" t="s">
        <v>863</v>
      </c>
      <c r="AL5" s="196"/>
      <c r="AM5" s="196"/>
      <c r="AN5" s="196"/>
      <c r="AO5" s="197"/>
      <c r="AP5" s="195" t="s">
        <v>864</v>
      </c>
      <c r="AQ5" s="196"/>
      <c r="AR5" s="196"/>
      <c r="AS5" s="196"/>
      <c r="AT5" s="197"/>
    </row>
    <row r="6" spans="1:46" ht="21.75" customHeight="1">
      <c r="A6" s="205"/>
      <c r="B6" s="205"/>
      <c r="C6" s="208"/>
      <c r="D6" s="209"/>
      <c r="E6" s="205"/>
      <c r="F6" s="7">
        <f>SUM(G6:AT6)</f>
        <v>19</v>
      </c>
      <c r="G6" s="195">
        <v>5</v>
      </c>
      <c r="H6" s="196"/>
      <c r="I6" s="196"/>
      <c r="J6" s="196"/>
      <c r="K6" s="197"/>
      <c r="L6" s="195"/>
      <c r="M6" s="196"/>
      <c r="N6" s="196"/>
      <c r="O6" s="196"/>
      <c r="P6" s="197"/>
      <c r="Q6" s="195">
        <v>2</v>
      </c>
      <c r="R6" s="196"/>
      <c r="S6" s="196"/>
      <c r="T6" s="196"/>
      <c r="U6" s="197"/>
      <c r="V6" s="195">
        <v>3</v>
      </c>
      <c r="W6" s="196"/>
      <c r="X6" s="196"/>
      <c r="Y6" s="196"/>
      <c r="Z6" s="197"/>
      <c r="AA6" s="195">
        <v>2</v>
      </c>
      <c r="AB6" s="196"/>
      <c r="AC6" s="196"/>
      <c r="AD6" s="196"/>
      <c r="AE6" s="197"/>
      <c r="AF6" s="195">
        <v>2</v>
      </c>
      <c r="AG6" s="196"/>
      <c r="AH6" s="196"/>
      <c r="AI6" s="196"/>
      <c r="AJ6" s="197"/>
      <c r="AK6" s="195">
        <v>2</v>
      </c>
      <c r="AL6" s="196"/>
      <c r="AM6" s="196"/>
      <c r="AN6" s="196"/>
      <c r="AO6" s="197"/>
      <c r="AP6" s="195">
        <v>3</v>
      </c>
      <c r="AQ6" s="196"/>
      <c r="AR6" s="196"/>
      <c r="AS6" s="196"/>
      <c r="AT6" s="197"/>
    </row>
    <row r="7" spans="1:46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  <c r="AP7" s="5" t="s">
        <v>5</v>
      </c>
      <c r="AQ7" s="5" t="s">
        <v>6</v>
      </c>
      <c r="AR7" s="5" t="s">
        <v>7</v>
      </c>
      <c r="AS7" s="5" t="s">
        <v>9</v>
      </c>
      <c r="AT7" s="5" t="s">
        <v>10</v>
      </c>
    </row>
    <row r="8" spans="1:46" ht="18" customHeight="1">
      <c r="A8" s="6">
        <v>1</v>
      </c>
      <c r="B8" s="26" t="s">
        <v>575</v>
      </c>
      <c r="C8" s="77" t="s">
        <v>576</v>
      </c>
      <c r="D8" s="78" t="s">
        <v>126</v>
      </c>
      <c r="E8" s="79" t="s">
        <v>577</v>
      </c>
      <c r="F8" s="15"/>
      <c r="G8" s="10"/>
      <c r="H8" s="11"/>
      <c r="I8" s="14">
        <f aca="true" t="shared" si="0" ref="I8:I23">H8*0.6+G8*0.4</f>
        <v>0</v>
      </c>
      <c r="J8" s="12" t="str">
        <f aca="true" t="shared" si="1" ref="J8:J23">IF(I8&lt;4,"F",IF(I8&lt;5.5,"D",IF(I8&lt;7,"C",IF(I8&lt;8.5,"B","A"))))</f>
        <v>F</v>
      </c>
      <c r="K8" s="13" t="str">
        <f aca="true" t="shared" si="2" ref="K8:K23">IF(J8="A","4,0",IF(J8="B","3,0",IF(J8="C","2,0",IF(J8="D","1,0","0"))))</f>
        <v>0</v>
      </c>
      <c r="L8" s="10"/>
      <c r="M8" s="11"/>
      <c r="N8" s="14">
        <f aca="true" t="shared" si="3" ref="N8:N23">M8*0.6+L8*0.4</f>
        <v>0</v>
      </c>
      <c r="O8" s="12" t="str">
        <f aca="true" t="shared" si="4" ref="O8:O23">IF(N8&lt;4,"F",IF(N8&lt;5.5,"D",IF(N8&lt;7,"C",IF(N8&lt;8.5,"B","A"))))</f>
        <v>F</v>
      </c>
      <c r="P8" s="13" t="str">
        <f aca="true" t="shared" si="5" ref="P8:P23">IF(O8="A","4,0",IF(O8="B","3,0",IF(O8="C","2,0",IF(O8="D","1,0","0"))))</f>
        <v>0</v>
      </c>
      <c r="Q8" s="10"/>
      <c r="R8" s="11"/>
      <c r="S8" s="14">
        <f aca="true" t="shared" si="6" ref="S8:S23">R8*0.6+Q8*0.4</f>
        <v>0</v>
      </c>
      <c r="T8" s="12" t="str">
        <f aca="true" t="shared" si="7" ref="T8:T23">IF(S8&lt;4,"F",IF(S8&lt;5.5,"D",IF(S8&lt;7,"C",IF(S8&lt;8.5,"B","A"))))</f>
        <v>F</v>
      </c>
      <c r="U8" s="13" t="str">
        <f aca="true" t="shared" si="8" ref="U8:U23">IF(T8="A","4,0",IF(T8="B","3,0",IF(T8="C","2,0",IF(T8="D","1,0","0"))))</f>
        <v>0</v>
      </c>
      <c r="V8" s="10"/>
      <c r="W8" s="11"/>
      <c r="X8" s="14">
        <f aca="true" t="shared" si="9" ref="X8:X23">W8*0.6+V8*0.4</f>
        <v>0</v>
      </c>
      <c r="Y8" s="12" t="str">
        <f aca="true" t="shared" si="10" ref="Y8:Y23">IF(X8&lt;4,"F",IF(X8&lt;5.5,"D",IF(X8&lt;7,"C",IF(X8&lt;8.5,"B","A"))))</f>
        <v>F</v>
      </c>
      <c r="Z8" s="13" t="str">
        <f aca="true" t="shared" si="11" ref="Z8:Z23">IF(Y8="A","4,0",IF(Y8="B","3,0",IF(Y8="C","2,0",IF(Y8="D","1,0","0"))))</f>
        <v>0</v>
      </c>
      <c r="AA8" s="10"/>
      <c r="AB8" s="11"/>
      <c r="AC8" s="14">
        <f aca="true" t="shared" si="12" ref="AC8:AC23">AB8*0.6+AA8*0.4</f>
        <v>0</v>
      </c>
      <c r="AD8" s="12" t="str">
        <f aca="true" t="shared" si="13" ref="AD8:AD23">IF(AC8&lt;4,"F",IF(AC8&lt;5.5,"D",IF(AC8&lt;7,"C",IF(AC8&lt;8.5,"B","A"))))</f>
        <v>F</v>
      </c>
      <c r="AE8" s="13" t="str">
        <f aca="true" t="shared" si="14" ref="AE8:AE23">IF(AD8="A","4,0",IF(AD8="B","3,0",IF(AD8="C","2,0",IF(AD8="D","1,0","0"))))</f>
        <v>0</v>
      </c>
      <c r="AF8" s="10"/>
      <c r="AG8" s="11"/>
      <c r="AH8" s="14">
        <f aca="true" t="shared" si="15" ref="AH8:AH23">AG8*0.6+AF8*0.4</f>
        <v>0</v>
      </c>
      <c r="AI8" s="12" t="str">
        <f aca="true" t="shared" si="16" ref="AI8:AI23">IF(AH8&lt;4,"F",IF(AH8&lt;5.5,"D",IF(AH8&lt;7,"C",IF(AH8&lt;8.5,"B","A"))))</f>
        <v>F</v>
      </c>
      <c r="AJ8" s="13" t="str">
        <f aca="true" t="shared" si="17" ref="AJ8:AJ23">IF(AI8="A","4,0",IF(AI8="B","3,0",IF(AI8="C","2,0",IF(AI8="D","1,0","0"))))</f>
        <v>0</v>
      </c>
      <c r="AK8" s="10"/>
      <c r="AL8" s="11"/>
      <c r="AM8" s="14">
        <f aca="true" t="shared" si="18" ref="AM8:AM23">AL8*0.6+AK8*0.4</f>
        <v>0</v>
      </c>
      <c r="AN8" s="12" t="str">
        <f aca="true" t="shared" si="19" ref="AN8:AN23">IF(AM8&lt;4,"F",IF(AM8&lt;5.5,"D",IF(AM8&lt;7,"C",IF(AM8&lt;8.5,"B","A"))))</f>
        <v>F</v>
      </c>
      <c r="AO8" s="13" t="str">
        <f aca="true" t="shared" si="20" ref="AO8:AO23">IF(AN8="A","4,0",IF(AN8="B","3,0",IF(AN8="C","2,0",IF(AN8="D","1,0","0"))))</f>
        <v>0</v>
      </c>
      <c r="AP8" s="10"/>
      <c r="AQ8" s="11"/>
      <c r="AR8" s="14">
        <f aca="true" t="shared" si="21" ref="AR8:AR23">AQ8*0.6+AP8*0.4</f>
        <v>0</v>
      </c>
      <c r="AS8" s="12" t="str">
        <f aca="true" t="shared" si="22" ref="AS8:AS23">IF(AR8&lt;4,"F",IF(AR8&lt;5.5,"D",IF(AR8&lt;7,"C",IF(AR8&lt;8.5,"B","A"))))</f>
        <v>F</v>
      </c>
      <c r="AT8" s="13" t="str">
        <f aca="true" t="shared" si="23" ref="AT8:AT23">IF(AS8="A","4,0",IF(AS8="B","3,0",IF(AS8="C","2,0",IF(AS8="D","1,0","0"))))</f>
        <v>0</v>
      </c>
    </row>
    <row r="9" spans="1:46" ht="18" customHeight="1">
      <c r="A9" s="6">
        <v>2</v>
      </c>
      <c r="B9" s="26" t="s">
        <v>578</v>
      </c>
      <c r="C9" s="122" t="s">
        <v>93</v>
      </c>
      <c r="D9" s="109" t="s">
        <v>49</v>
      </c>
      <c r="E9" s="74" t="s">
        <v>579</v>
      </c>
      <c r="F9" s="15"/>
      <c r="G9" s="10"/>
      <c r="H9" s="11"/>
      <c r="I9" s="14">
        <f t="shared" si="0"/>
        <v>0</v>
      </c>
      <c r="J9" s="12" t="str">
        <f t="shared" si="1"/>
        <v>F</v>
      </c>
      <c r="K9" s="13" t="str">
        <f t="shared" si="2"/>
        <v>0</v>
      </c>
      <c r="L9" s="10"/>
      <c r="M9" s="11"/>
      <c r="N9" s="14">
        <f t="shared" si="3"/>
        <v>0</v>
      </c>
      <c r="O9" s="12" t="str">
        <f t="shared" si="4"/>
        <v>F</v>
      </c>
      <c r="P9" s="13" t="str">
        <f t="shared" si="5"/>
        <v>0</v>
      </c>
      <c r="Q9" s="10"/>
      <c r="R9" s="11"/>
      <c r="S9" s="14">
        <f t="shared" si="6"/>
        <v>0</v>
      </c>
      <c r="T9" s="12" t="str">
        <f t="shared" si="7"/>
        <v>F</v>
      </c>
      <c r="U9" s="13" t="str">
        <f t="shared" si="8"/>
        <v>0</v>
      </c>
      <c r="V9" s="10"/>
      <c r="W9" s="11"/>
      <c r="X9" s="14">
        <f t="shared" si="9"/>
        <v>0</v>
      </c>
      <c r="Y9" s="12" t="str">
        <f t="shared" si="10"/>
        <v>F</v>
      </c>
      <c r="Z9" s="13" t="str">
        <f t="shared" si="11"/>
        <v>0</v>
      </c>
      <c r="AA9" s="63"/>
      <c r="AB9" s="11"/>
      <c r="AC9" s="14">
        <f t="shared" si="12"/>
        <v>0</v>
      </c>
      <c r="AD9" s="12" t="str">
        <f t="shared" si="13"/>
        <v>F</v>
      </c>
      <c r="AE9" s="13" t="str">
        <f t="shared" si="14"/>
        <v>0</v>
      </c>
      <c r="AF9" s="10"/>
      <c r="AG9" s="11"/>
      <c r="AH9" s="14">
        <f t="shared" si="15"/>
        <v>0</v>
      </c>
      <c r="AI9" s="12" t="str">
        <f t="shared" si="16"/>
        <v>F</v>
      </c>
      <c r="AJ9" s="13" t="str">
        <f t="shared" si="17"/>
        <v>0</v>
      </c>
      <c r="AK9" s="63"/>
      <c r="AL9" s="11"/>
      <c r="AM9" s="14">
        <f t="shared" si="18"/>
        <v>0</v>
      </c>
      <c r="AN9" s="12" t="str">
        <f t="shared" si="19"/>
        <v>F</v>
      </c>
      <c r="AO9" s="13" t="str">
        <f t="shared" si="20"/>
        <v>0</v>
      </c>
      <c r="AP9" s="10"/>
      <c r="AQ9" s="11"/>
      <c r="AR9" s="14">
        <f t="shared" si="21"/>
        <v>0</v>
      </c>
      <c r="AS9" s="12" t="str">
        <f t="shared" si="22"/>
        <v>F</v>
      </c>
      <c r="AT9" s="13" t="str">
        <f t="shared" si="23"/>
        <v>0</v>
      </c>
    </row>
    <row r="10" spans="1:46" ht="18" customHeight="1">
      <c r="A10" s="6">
        <v>3</v>
      </c>
      <c r="B10" s="26" t="s">
        <v>580</v>
      </c>
      <c r="C10" s="28" t="s">
        <v>281</v>
      </c>
      <c r="D10" s="42" t="s">
        <v>49</v>
      </c>
      <c r="E10" s="79" t="s">
        <v>581</v>
      </c>
      <c r="F10" s="15"/>
      <c r="G10" s="10"/>
      <c r="H10" s="11"/>
      <c r="I10" s="14">
        <f t="shared" si="0"/>
        <v>0</v>
      </c>
      <c r="J10" s="12" t="str">
        <f t="shared" si="1"/>
        <v>F</v>
      </c>
      <c r="K10" s="13" t="str">
        <f t="shared" si="2"/>
        <v>0</v>
      </c>
      <c r="L10" s="10"/>
      <c r="M10" s="11"/>
      <c r="N10" s="14">
        <f t="shared" si="3"/>
        <v>0</v>
      </c>
      <c r="O10" s="12" t="str">
        <f t="shared" si="4"/>
        <v>F</v>
      </c>
      <c r="P10" s="13" t="str">
        <f t="shared" si="5"/>
        <v>0</v>
      </c>
      <c r="Q10" s="10"/>
      <c r="R10" s="11"/>
      <c r="S10" s="14">
        <f t="shared" si="6"/>
        <v>0</v>
      </c>
      <c r="T10" s="12" t="str">
        <f t="shared" si="7"/>
        <v>F</v>
      </c>
      <c r="U10" s="13" t="str">
        <f t="shared" si="8"/>
        <v>0</v>
      </c>
      <c r="V10" s="10"/>
      <c r="W10" s="11"/>
      <c r="X10" s="14">
        <f t="shared" si="9"/>
        <v>0</v>
      </c>
      <c r="Y10" s="12" t="str">
        <f t="shared" si="10"/>
        <v>F</v>
      </c>
      <c r="Z10" s="13" t="str">
        <f t="shared" si="11"/>
        <v>0</v>
      </c>
      <c r="AA10" s="63"/>
      <c r="AB10" s="11"/>
      <c r="AC10" s="14">
        <f t="shared" si="12"/>
        <v>0</v>
      </c>
      <c r="AD10" s="12" t="str">
        <f t="shared" si="13"/>
        <v>F</v>
      </c>
      <c r="AE10" s="13" t="str">
        <f t="shared" si="14"/>
        <v>0</v>
      </c>
      <c r="AF10" s="10"/>
      <c r="AG10" s="11"/>
      <c r="AH10" s="14">
        <f t="shared" si="15"/>
        <v>0</v>
      </c>
      <c r="AI10" s="12" t="str">
        <f t="shared" si="16"/>
        <v>F</v>
      </c>
      <c r="AJ10" s="13" t="str">
        <f t="shared" si="17"/>
        <v>0</v>
      </c>
      <c r="AK10" s="63"/>
      <c r="AL10" s="11"/>
      <c r="AM10" s="14">
        <f t="shared" si="18"/>
        <v>0</v>
      </c>
      <c r="AN10" s="12" t="str">
        <f t="shared" si="19"/>
        <v>F</v>
      </c>
      <c r="AO10" s="13" t="str">
        <f t="shared" si="20"/>
        <v>0</v>
      </c>
      <c r="AP10" s="10"/>
      <c r="AQ10" s="11"/>
      <c r="AR10" s="14">
        <f t="shared" si="21"/>
        <v>0</v>
      </c>
      <c r="AS10" s="12" t="str">
        <f t="shared" si="22"/>
        <v>F</v>
      </c>
      <c r="AT10" s="13" t="str">
        <f t="shared" si="23"/>
        <v>0</v>
      </c>
    </row>
    <row r="11" spans="1:46" ht="18" customHeight="1">
      <c r="A11" s="6">
        <v>4</v>
      </c>
      <c r="B11" s="26" t="s">
        <v>582</v>
      </c>
      <c r="C11" s="41" t="s">
        <v>22</v>
      </c>
      <c r="D11" s="123" t="s">
        <v>583</v>
      </c>
      <c r="E11" s="124" t="s">
        <v>584</v>
      </c>
      <c r="F11" s="15">
        <f>(K11*$G$6+P11*$L$6+U11*$Q$6+Z11*$V$6+AE11*$AA$6+AJ11*$AF$6+AO11*$AK$6+AT11*$AP$6)/$F$6</f>
        <v>2.473684210526316</v>
      </c>
      <c r="G11" s="10">
        <v>5.1</v>
      </c>
      <c r="H11" s="11">
        <v>6.5</v>
      </c>
      <c r="I11" s="14">
        <f t="shared" si="0"/>
        <v>5.9399999999999995</v>
      </c>
      <c r="J11" s="12" t="str">
        <f t="shared" si="1"/>
        <v>C</v>
      </c>
      <c r="K11" s="13" t="str">
        <f t="shared" si="2"/>
        <v>2,0</v>
      </c>
      <c r="L11" s="10">
        <v>7</v>
      </c>
      <c r="M11" s="11">
        <v>6</v>
      </c>
      <c r="N11" s="14">
        <f t="shared" si="3"/>
        <v>6.4</v>
      </c>
      <c r="O11" s="12" t="str">
        <f t="shared" si="4"/>
        <v>C</v>
      </c>
      <c r="P11" s="13" t="str">
        <f t="shared" si="5"/>
        <v>2,0</v>
      </c>
      <c r="Q11" s="63">
        <v>7</v>
      </c>
      <c r="R11" s="11">
        <v>8</v>
      </c>
      <c r="S11" s="14">
        <f t="shared" si="6"/>
        <v>7.6</v>
      </c>
      <c r="T11" s="12" t="str">
        <f t="shared" si="7"/>
        <v>B</v>
      </c>
      <c r="U11" s="13" t="str">
        <f t="shared" si="8"/>
        <v>3,0</v>
      </c>
      <c r="V11" s="10">
        <v>7.2</v>
      </c>
      <c r="W11" s="11">
        <v>6</v>
      </c>
      <c r="X11" s="14">
        <f t="shared" si="9"/>
        <v>6.48</v>
      </c>
      <c r="Y11" s="12" t="str">
        <f t="shared" si="10"/>
        <v>C</v>
      </c>
      <c r="Z11" s="13" t="str">
        <f t="shared" si="11"/>
        <v>2,0</v>
      </c>
      <c r="AA11" s="63">
        <v>6</v>
      </c>
      <c r="AB11" s="11">
        <v>5</v>
      </c>
      <c r="AC11" s="14">
        <f t="shared" si="12"/>
        <v>5.4</v>
      </c>
      <c r="AD11" s="12" t="str">
        <f t="shared" si="13"/>
        <v>D</v>
      </c>
      <c r="AE11" s="13" t="str">
        <f t="shared" si="14"/>
        <v>1,0</v>
      </c>
      <c r="AF11" s="63">
        <v>8</v>
      </c>
      <c r="AG11" s="11">
        <v>9</v>
      </c>
      <c r="AH11" s="14">
        <f t="shared" si="15"/>
        <v>8.6</v>
      </c>
      <c r="AI11" s="12" t="str">
        <f t="shared" si="16"/>
        <v>A</v>
      </c>
      <c r="AJ11" s="13" t="str">
        <f t="shared" si="17"/>
        <v>4,0</v>
      </c>
      <c r="AK11" s="63">
        <v>8</v>
      </c>
      <c r="AL11" s="11">
        <v>7</v>
      </c>
      <c r="AM11" s="14">
        <f t="shared" si="18"/>
        <v>7.4</v>
      </c>
      <c r="AN11" s="12" t="str">
        <f t="shared" si="19"/>
        <v>B</v>
      </c>
      <c r="AO11" s="13" t="str">
        <f t="shared" si="20"/>
        <v>3,0</v>
      </c>
      <c r="AP11" s="63">
        <v>7</v>
      </c>
      <c r="AQ11" s="11">
        <v>7</v>
      </c>
      <c r="AR11" s="14">
        <f t="shared" si="21"/>
        <v>7</v>
      </c>
      <c r="AS11" s="12" t="str">
        <f t="shared" si="22"/>
        <v>B</v>
      </c>
      <c r="AT11" s="13" t="str">
        <f t="shared" si="23"/>
        <v>3,0</v>
      </c>
    </row>
    <row r="12" spans="1:46" ht="18" customHeight="1">
      <c r="A12" s="6">
        <v>5</v>
      </c>
      <c r="B12" s="26" t="s">
        <v>585</v>
      </c>
      <c r="C12" s="41" t="s">
        <v>586</v>
      </c>
      <c r="D12" s="123" t="s">
        <v>75</v>
      </c>
      <c r="E12" s="125" t="s">
        <v>587</v>
      </c>
      <c r="F12" s="15">
        <f aca="true" t="shared" si="24" ref="F12:F21">(K12*$G$6+P12*$L$6+U12*$Q$6+Z12*$V$6+AE12*$AA$6+AJ12*$AF$6+AO12*$AK$6+AT12*$AP$6)/$F$6</f>
        <v>2.3684210526315788</v>
      </c>
      <c r="G12" s="10">
        <v>6.9</v>
      </c>
      <c r="H12" s="11">
        <v>6</v>
      </c>
      <c r="I12" s="14">
        <f t="shared" si="0"/>
        <v>6.359999999999999</v>
      </c>
      <c r="J12" s="12" t="str">
        <f t="shared" si="1"/>
        <v>C</v>
      </c>
      <c r="K12" s="13" t="str">
        <f t="shared" si="2"/>
        <v>2,0</v>
      </c>
      <c r="L12" s="10">
        <v>7</v>
      </c>
      <c r="M12" s="11">
        <v>6</v>
      </c>
      <c r="N12" s="14">
        <f t="shared" si="3"/>
        <v>6.4</v>
      </c>
      <c r="O12" s="12" t="str">
        <f t="shared" si="4"/>
        <v>C</v>
      </c>
      <c r="P12" s="13" t="str">
        <f t="shared" si="5"/>
        <v>2,0</v>
      </c>
      <c r="Q12" s="10">
        <v>7.2</v>
      </c>
      <c r="R12" s="11">
        <v>7</v>
      </c>
      <c r="S12" s="14">
        <f t="shared" si="6"/>
        <v>7.08</v>
      </c>
      <c r="T12" s="12" t="str">
        <f t="shared" si="7"/>
        <v>B</v>
      </c>
      <c r="U12" s="13" t="str">
        <f t="shared" si="8"/>
        <v>3,0</v>
      </c>
      <c r="V12" s="10">
        <v>7.8</v>
      </c>
      <c r="W12" s="11">
        <v>6</v>
      </c>
      <c r="X12" s="14">
        <f t="shared" si="9"/>
        <v>6.72</v>
      </c>
      <c r="Y12" s="12" t="str">
        <f t="shared" si="10"/>
        <v>C</v>
      </c>
      <c r="Z12" s="13" t="str">
        <f t="shared" si="11"/>
        <v>2,0</v>
      </c>
      <c r="AA12" s="63">
        <v>6.6</v>
      </c>
      <c r="AB12" s="11">
        <v>6</v>
      </c>
      <c r="AC12" s="14">
        <f t="shared" si="12"/>
        <v>6.24</v>
      </c>
      <c r="AD12" s="12" t="str">
        <f t="shared" si="13"/>
        <v>C</v>
      </c>
      <c r="AE12" s="13" t="str">
        <f t="shared" si="14"/>
        <v>2,0</v>
      </c>
      <c r="AF12" s="63">
        <v>8</v>
      </c>
      <c r="AG12" s="11">
        <v>7</v>
      </c>
      <c r="AH12" s="14">
        <f t="shared" si="15"/>
        <v>7.4</v>
      </c>
      <c r="AI12" s="12" t="str">
        <f t="shared" si="16"/>
        <v>B</v>
      </c>
      <c r="AJ12" s="13" t="str">
        <f t="shared" si="17"/>
        <v>3,0</v>
      </c>
      <c r="AK12" s="63">
        <v>8.2</v>
      </c>
      <c r="AL12" s="11">
        <v>6</v>
      </c>
      <c r="AM12" s="14">
        <f t="shared" si="18"/>
        <v>6.879999999999999</v>
      </c>
      <c r="AN12" s="12" t="str">
        <f t="shared" si="19"/>
        <v>C</v>
      </c>
      <c r="AO12" s="13" t="str">
        <f t="shared" si="20"/>
        <v>2,0</v>
      </c>
      <c r="AP12" s="10">
        <v>7.4</v>
      </c>
      <c r="AQ12" s="11">
        <v>8</v>
      </c>
      <c r="AR12" s="14">
        <f t="shared" si="21"/>
        <v>7.76</v>
      </c>
      <c r="AS12" s="12" t="str">
        <f t="shared" si="22"/>
        <v>B</v>
      </c>
      <c r="AT12" s="13" t="str">
        <f t="shared" si="23"/>
        <v>3,0</v>
      </c>
    </row>
    <row r="13" spans="1:46" ht="18" customHeight="1">
      <c r="A13" s="6">
        <v>6</v>
      </c>
      <c r="B13" s="26" t="s">
        <v>588</v>
      </c>
      <c r="C13" s="41" t="s">
        <v>71</v>
      </c>
      <c r="D13" s="123" t="s">
        <v>589</v>
      </c>
      <c r="E13" s="124" t="s">
        <v>590</v>
      </c>
      <c r="F13" s="15">
        <f t="shared" si="24"/>
        <v>3.1052631578947367</v>
      </c>
      <c r="G13" s="10">
        <v>7.6</v>
      </c>
      <c r="H13" s="11">
        <v>8.5</v>
      </c>
      <c r="I13" s="14">
        <f t="shared" si="0"/>
        <v>8.14</v>
      </c>
      <c r="J13" s="12" t="str">
        <f t="shared" si="1"/>
        <v>B</v>
      </c>
      <c r="K13" s="13" t="str">
        <f t="shared" si="2"/>
        <v>3,0</v>
      </c>
      <c r="L13" s="10">
        <v>8</v>
      </c>
      <c r="M13" s="11">
        <v>6</v>
      </c>
      <c r="N13" s="14">
        <f t="shared" si="3"/>
        <v>6.8</v>
      </c>
      <c r="O13" s="12" t="str">
        <f t="shared" si="4"/>
        <v>C</v>
      </c>
      <c r="P13" s="13" t="str">
        <f t="shared" si="5"/>
        <v>2,0</v>
      </c>
      <c r="Q13" s="10">
        <v>8.2</v>
      </c>
      <c r="R13" s="11">
        <v>7</v>
      </c>
      <c r="S13" s="14">
        <f t="shared" si="6"/>
        <v>7.48</v>
      </c>
      <c r="T13" s="12" t="str">
        <f t="shared" si="7"/>
        <v>B</v>
      </c>
      <c r="U13" s="13" t="str">
        <f t="shared" si="8"/>
        <v>3,0</v>
      </c>
      <c r="V13" s="10">
        <v>8.2</v>
      </c>
      <c r="W13" s="11">
        <v>7</v>
      </c>
      <c r="X13" s="14">
        <f t="shared" si="9"/>
        <v>7.48</v>
      </c>
      <c r="Y13" s="12" t="str">
        <f t="shared" si="10"/>
        <v>B</v>
      </c>
      <c r="Z13" s="13" t="str">
        <f t="shared" si="11"/>
        <v>3,0</v>
      </c>
      <c r="AA13" s="10">
        <v>6.6</v>
      </c>
      <c r="AB13" s="11">
        <v>8</v>
      </c>
      <c r="AC13" s="14">
        <f t="shared" si="12"/>
        <v>7.4399999999999995</v>
      </c>
      <c r="AD13" s="12" t="str">
        <f t="shared" si="13"/>
        <v>B</v>
      </c>
      <c r="AE13" s="13" t="str">
        <f t="shared" si="14"/>
        <v>3,0</v>
      </c>
      <c r="AF13" s="63">
        <v>8</v>
      </c>
      <c r="AG13" s="11">
        <v>9</v>
      </c>
      <c r="AH13" s="14">
        <f t="shared" si="15"/>
        <v>8.6</v>
      </c>
      <c r="AI13" s="12" t="str">
        <f t="shared" si="16"/>
        <v>A</v>
      </c>
      <c r="AJ13" s="13" t="str">
        <f t="shared" si="17"/>
        <v>4,0</v>
      </c>
      <c r="AK13" s="10">
        <v>8.6</v>
      </c>
      <c r="AL13" s="11">
        <v>8</v>
      </c>
      <c r="AM13" s="14">
        <f t="shared" si="18"/>
        <v>8.24</v>
      </c>
      <c r="AN13" s="12" t="str">
        <f t="shared" si="19"/>
        <v>B</v>
      </c>
      <c r="AO13" s="13" t="str">
        <f t="shared" si="20"/>
        <v>3,0</v>
      </c>
      <c r="AP13" s="10">
        <v>7.6</v>
      </c>
      <c r="AQ13" s="11">
        <v>8</v>
      </c>
      <c r="AR13" s="14">
        <f t="shared" si="21"/>
        <v>7.84</v>
      </c>
      <c r="AS13" s="12" t="str">
        <f t="shared" si="22"/>
        <v>B</v>
      </c>
      <c r="AT13" s="13" t="str">
        <f t="shared" si="23"/>
        <v>3,0</v>
      </c>
    </row>
    <row r="14" spans="1:46" ht="18" customHeight="1">
      <c r="A14" s="6">
        <v>7</v>
      </c>
      <c r="B14" s="26" t="s">
        <v>591</v>
      </c>
      <c r="C14" s="126" t="s">
        <v>592</v>
      </c>
      <c r="D14" s="126" t="s">
        <v>55</v>
      </c>
      <c r="E14" s="84" t="s">
        <v>593</v>
      </c>
      <c r="F14" s="15"/>
      <c r="G14" s="10"/>
      <c r="H14" s="11"/>
      <c r="I14" s="14">
        <f t="shared" si="0"/>
        <v>0</v>
      </c>
      <c r="J14" s="12" t="str">
        <f t="shared" si="1"/>
        <v>F</v>
      </c>
      <c r="K14" s="13" t="str">
        <f t="shared" si="2"/>
        <v>0</v>
      </c>
      <c r="L14" s="10"/>
      <c r="M14" s="11"/>
      <c r="N14" s="14">
        <f t="shared" si="3"/>
        <v>0</v>
      </c>
      <c r="O14" s="12" t="str">
        <f t="shared" si="4"/>
        <v>F</v>
      </c>
      <c r="P14" s="13" t="str">
        <f t="shared" si="5"/>
        <v>0</v>
      </c>
      <c r="Q14" s="10"/>
      <c r="R14" s="11"/>
      <c r="S14" s="14">
        <f t="shared" si="6"/>
        <v>0</v>
      </c>
      <c r="T14" s="12" t="str">
        <f t="shared" si="7"/>
        <v>F</v>
      </c>
      <c r="U14" s="13" t="str">
        <f t="shared" si="8"/>
        <v>0</v>
      </c>
      <c r="V14" s="10"/>
      <c r="W14" s="11"/>
      <c r="X14" s="14">
        <f t="shared" si="9"/>
        <v>0</v>
      </c>
      <c r="Y14" s="12" t="str">
        <f t="shared" si="10"/>
        <v>F</v>
      </c>
      <c r="Z14" s="13" t="str">
        <f t="shared" si="11"/>
        <v>0</v>
      </c>
      <c r="AA14" s="63"/>
      <c r="AB14" s="11"/>
      <c r="AC14" s="14">
        <f t="shared" si="12"/>
        <v>0</v>
      </c>
      <c r="AD14" s="12" t="str">
        <f t="shared" si="13"/>
        <v>F</v>
      </c>
      <c r="AE14" s="13" t="str">
        <f t="shared" si="14"/>
        <v>0</v>
      </c>
      <c r="AF14" s="10"/>
      <c r="AG14" s="11"/>
      <c r="AH14" s="14">
        <f t="shared" si="15"/>
        <v>0</v>
      </c>
      <c r="AI14" s="12" t="str">
        <f t="shared" si="16"/>
        <v>F</v>
      </c>
      <c r="AJ14" s="13" t="str">
        <f t="shared" si="17"/>
        <v>0</v>
      </c>
      <c r="AK14" s="63"/>
      <c r="AL14" s="11"/>
      <c r="AM14" s="14">
        <f t="shared" si="18"/>
        <v>0</v>
      </c>
      <c r="AN14" s="12" t="str">
        <f t="shared" si="19"/>
        <v>F</v>
      </c>
      <c r="AO14" s="13" t="str">
        <f t="shared" si="20"/>
        <v>0</v>
      </c>
      <c r="AP14" s="10"/>
      <c r="AQ14" s="11"/>
      <c r="AR14" s="14">
        <f t="shared" si="21"/>
        <v>0</v>
      </c>
      <c r="AS14" s="12" t="str">
        <f t="shared" si="22"/>
        <v>F</v>
      </c>
      <c r="AT14" s="13" t="str">
        <f t="shared" si="23"/>
        <v>0</v>
      </c>
    </row>
    <row r="15" spans="1:46" ht="18" customHeight="1">
      <c r="A15" s="6">
        <v>8</v>
      </c>
      <c r="B15" s="26" t="s">
        <v>594</v>
      </c>
      <c r="C15" s="28" t="s">
        <v>595</v>
      </c>
      <c r="D15" s="42" t="s">
        <v>51</v>
      </c>
      <c r="E15" s="86" t="s">
        <v>596</v>
      </c>
      <c r="F15" s="15">
        <f t="shared" si="24"/>
        <v>3.4210526315789473</v>
      </c>
      <c r="G15" s="63">
        <v>9</v>
      </c>
      <c r="H15" s="11">
        <v>9</v>
      </c>
      <c r="I15" s="14">
        <f t="shared" si="0"/>
        <v>9</v>
      </c>
      <c r="J15" s="12" t="str">
        <f t="shared" si="1"/>
        <v>A</v>
      </c>
      <c r="K15" s="13" t="str">
        <f t="shared" si="2"/>
        <v>4,0</v>
      </c>
      <c r="L15" s="10">
        <v>9</v>
      </c>
      <c r="M15" s="11">
        <v>7</v>
      </c>
      <c r="N15" s="14">
        <f t="shared" si="3"/>
        <v>7.800000000000001</v>
      </c>
      <c r="O15" s="12" t="str">
        <f t="shared" si="4"/>
        <v>B</v>
      </c>
      <c r="P15" s="13" t="str">
        <f t="shared" si="5"/>
        <v>3,0</v>
      </c>
      <c r="Q15" s="63">
        <v>8</v>
      </c>
      <c r="R15" s="11">
        <v>9</v>
      </c>
      <c r="S15" s="14">
        <f t="shared" si="6"/>
        <v>8.6</v>
      </c>
      <c r="T15" s="12" t="str">
        <f t="shared" si="7"/>
        <v>A</v>
      </c>
      <c r="U15" s="13" t="str">
        <f t="shared" si="8"/>
        <v>4,0</v>
      </c>
      <c r="V15" s="10">
        <v>8.6</v>
      </c>
      <c r="W15" s="11">
        <v>7</v>
      </c>
      <c r="X15" s="14">
        <f t="shared" si="9"/>
        <v>7.640000000000001</v>
      </c>
      <c r="Y15" s="12" t="str">
        <f t="shared" si="10"/>
        <v>B</v>
      </c>
      <c r="Z15" s="13" t="str">
        <f t="shared" si="11"/>
        <v>3,0</v>
      </c>
      <c r="AA15" s="63"/>
      <c r="AB15" s="11"/>
      <c r="AC15" s="14">
        <f t="shared" si="12"/>
        <v>0</v>
      </c>
      <c r="AD15" s="12" t="str">
        <f t="shared" si="13"/>
        <v>F</v>
      </c>
      <c r="AE15" s="13" t="str">
        <f t="shared" si="14"/>
        <v>0</v>
      </c>
      <c r="AF15" s="63">
        <v>9</v>
      </c>
      <c r="AG15" s="11">
        <v>9</v>
      </c>
      <c r="AH15" s="14">
        <f t="shared" si="15"/>
        <v>9</v>
      </c>
      <c r="AI15" s="12" t="str">
        <f t="shared" si="16"/>
        <v>A</v>
      </c>
      <c r="AJ15" s="13" t="str">
        <f t="shared" si="17"/>
        <v>4,0</v>
      </c>
      <c r="AK15" s="63">
        <v>9.6</v>
      </c>
      <c r="AL15" s="11">
        <v>9</v>
      </c>
      <c r="AM15" s="14">
        <f t="shared" si="18"/>
        <v>9.239999999999998</v>
      </c>
      <c r="AN15" s="12" t="str">
        <f t="shared" si="19"/>
        <v>A</v>
      </c>
      <c r="AO15" s="13" t="str">
        <f t="shared" si="20"/>
        <v>4,0</v>
      </c>
      <c r="AP15" s="10">
        <v>8.6</v>
      </c>
      <c r="AQ15" s="11">
        <v>9</v>
      </c>
      <c r="AR15" s="14">
        <f t="shared" si="21"/>
        <v>8.84</v>
      </c>
      <c r="AS15" s="12" t="str">
        <f t="shared" si="22"/>
        <v>A</v>
      </c>
      <c r="AT15" s="13" t="str">
        <f t="shared" si="23"/>
        <v>4,0</v>
      </c>
    </row>
    <row r="16" spans="1:46" ht="18" customHeight="1">
      <c r="A16" s="6">
        <v>9</v>
      </c>
      <c r="B16" s="26" t="s">
        <v>597</v>
      </c>
      <c r="C16" s="110" t="s">
        <v>318</v>
      </c>
      <c r="D16" s="40" t="s">
        <v>100</v>
      </c>
      <c r="E16" s="88" t="s">
        <v>598</v>
      </c>
      <c r="F16" s="15">
        <f t="shared" si="24"/>
        <v>2.3684210526315788</v>
      </c>
      <c r="G16" s="10">
        <v>7.6</v>
      </c>
      <c r="H16" s="11">
        <v>5.5</v>
      </c>
      <c r="I16" s="14">
        <f t="shared" si="0"/>
        <v>6.34</v>
      </c>
      <c r="J16" s="12" t="str">
        <f t="shared" si="1"/>
        <v>C</v>
      </c>
      <c r="K16" s="13" t="str">
        <f t="shared" si="2"/>
        <v>2,0</v>
      </c>
      <c r="L16" s="10">
        <v>8</v>
      </c>
      <c r="M16" s="11">
        <v>5</v>
      </c>
      <c r="N16" s="14">
        <f t="shared" si="3"/>
        <v>6.2</v>
      </c>
      <c r="O16" s="12" t="str">
        <f t="shared" si="4"/>
        <v>C</v>
      </c>
      <c r="P16" s="13" t="str">
        <f t="shared" si="5"/>
        <v>2,0</v>
      </c>
      <c r="Q16" s="63">
        <v>8.2</v>
      </c>
      <c r="R16" s="11">
        <v>5</v>
      </c>
      <c r="S16" s="14">
        <f t="shared" si="6"/>
        <v>6.279999999999999</v>
      </c>
      <c r="T16" s="12" t="str">
        <f t="shared" si="7"/>
        <v>C</v>
      </c>
      <c r="U16" s="13" t="str">
        <f t="shared" si="8"/>
        <v>2,0</v>
      </c>
      <c r="V16" s="10">
        <v>8.2</v>
      </c>
      <c r="W16" s="11">
        <v>6</v>
      </c>
      <c r="X16" s="14">
        <f t="shared" si="9"/>
        <v>6.879999999999999</v>
      </c>
      <c r="Y16" s="12" t="str">
        <f t="shared" si="10"/>
        <v>C</v>
      </c>
      <c r="Z16" s="13" t="str">
        <f t="shared" si="11"/>
        <v>2,0</v>
      </c>
      <c r="AA16" s="63">
        <v>6</v>
      </c>
      <c r="AB16" s="11">
        <v>6</v>
      </c>
      <c r="AC16" s="14">
        <f t="shared" si="12"/>
        <v>6</v>
      </c>
      <c r="AD16" s="12" t="str">
        <f t="shared" si="13"/>
        <v>C</v>
      </c>
      <c r="AE16" s="13" t="str">
        <f t="shared" si="14"/>
        <v>2,0</v>
      </c>
      <c r="AF16" s="10">
        <v>8.6</v>
      </c>
      <c r="AG16" s="11">
        <v>7</v>
      </c>
      <c r="AH16" s="14">
        <f t="shared" si="15"/>
        <v>7.640000000000001</v>
      </c>
      <c r="AI16" s="12" t="str">
        <f t="shared" si="16"/>
        <v>B</v>
      </c>
      <c r="AJ16" s="13" t="str">
        <f t="shared" si="17"/>
        <v>3,0</v>
      </c>
      <c r="AK16" s="63">
        <v>8.2</v>
      </c>
      <c r="AL16" s="11">
        <v>7</v>
      </c>
      <c r="AM16" s="14">
        <f t="shared" si="18"/>
        <v>7.48</v>
      </c>
      <c r="AN16" s="12" t="str">
        <f t="shared" si="19"/>
        <v>B</v>
      </c>
      <c r="AO16" s="13" t="str">
        <f t="shared" si="20"/>
        <v>3,0</v>
      </c>
      <c r="AP16" s="63">
        <v>8</v>
      </c>
      <c r="AQ16" s="11">
        <v>7</v>
      </c>
      <c r="AR16" s="14">
        <f t="shared" si="21"/>
        <v>7.4</v>
      </c>
      <c r="AS16" s="12" t="str">
        <f t="shared" si="22"/>
        <v>B</v>
      </c>
      <c r="AT16" s="13" t="str">
        <f t="shared" si="23"/>
        <v>3,0</v>
      </c>
    </row>
    <row r="17" spans="1:46" ht="18" customHeight="1">
      <c r="A17" s="6">
        <v>10</v>
      </c>
      <c r="B17" s="26" t="s">
        <v>599</v>
      </c>
      <c r="C17" s="39" t="s">
        <v>101</v>
      </c>
      <c r="D17" s="127" t="s">
        <v>34</v>
      </c>
      <c r="E17" s="128" t="s">
        <v>600</v>
      </c>
      <c r="F17" s="15"/>
      <c r="G17" s="10"/>
      <c r="H17" s="11"/>
      <c r="I17" s="14">
        <f t="shared" si="0"/>
        <v>0</v>
      </c>
      <c r="J17" s="12" t="str">
        <f t="shared" si="1"/>
        <v>F</v>
      </c>
      <c r="K17" s="13" t="str">
        <f t="shared" si="2"/>
        <v>0</v>
      </c>
      <c r="L17" s="10"/>
      <c r="M17" s="11"/>
      <c r="N17" s="14">
        <f t="shared" si="3"/>
        <v>0</v>
      </c>
      <c r="O17" s="12" t="str">
        <f t="shared" si="4"/>
        <v>F</v>
      </c>
      <c r="P17" s="13" t="str">
        <f t="shared" si="5"/>
        <v>0</v>
      </c>
      <c r="Q17" s="10"/>
      <c r="R17" s="11"/>
      <c r="S17" s="14">
        <f t="shared" si="6"/>
        <v>0</v>
      </c>
      <c r="T17" s="12" t="str">
        <f t="shared" si="7"/>
        <v>F</v>
      </c>
      <c r="U17" s="13" t="str">
        <f t="shared" si="8"/>
        <v>0</v>
      </c>
      <c r="V17" s="10"/>
      <c r="W17" s="11"/>
      <c r="X17" s="14">
        <f t="shared" si="9"/>
        <v>0</v>
      </c>
      <c r="Y17" s="12" t="str">
        <f t="shared" si="10"/>
        <v>F</v>
      </c>
      <c r="Z17" s="13" t="str">
        <f t="shared" si="11"/>
        <v>0</v>
      </c>
      <c r="AA17" s="63"/>
      <c r="AB17" s="11"/>
      <c r="AC17" s="14">
        <f t="shared" si="12"/>
        <v>0</v>
      </c>
      <c r="AD17" s="12" t="str">
        <f t="shared" si="13"/>
        <v>F</v>
      </c>
      <c r="AE17" s="13" t="str">
        <f t="shared" si="14"/>
        <v>0</v>
      </c>
      <c r="AF17" s="10"/>
      <c r="AG17" s="11"/>
      <c r="AH17" s="14">
        <f t="shared" si="15"/>
        <v>0</v>
      </c>
      <c r="AI17" s="12" t="str">
        <f t="shared" si="16"/>
        <v>F</v>
      </c>
      <c r="AJ17" s="13" t="str">
        <f t="shared" si="17"/>
        <v>0</v>
      </c>
      <c r="AK17" s="63"/>
      <c r="AL17" s="11"/>
      <c r="AM17" s="14">
        <f t="shared" si="18"/>
        <v>0</v>
      </c>
      <c r="AN17" s="12" t="str">
        <f t="shared" si="19"/>
        <v>F</v>
      </c>
      <c r="AO17" s="13" t="str">
        <f t="shared" si="20"/>
        <v>0</v>
      </c>
      <c r="AP17" s="10"/>
      <c r="AQ17" s="11"/>
      <c r="AR17" s="14">
        <f t="shared" si="21"/>
        <v>0</v>
      </c>
      <c r="AS17" s="12" t="str">
        <f t="shared" si="22"/>
        <v>F</v>
      </c>
      <c r="AT17" s="13" t="str">
        <f t="shared" si="23"/>
        <v>0</v>
      </c>
    </row>
    <row r="18" spans="1:46" ht="18" customHeight="1">
      <c r="A18" s="6">
        <v>11</v>
      </c>
      <c r="B18" s="26" t="s">
        <v>601</v>
      </c>
      <c r="C18" s="77" t="s">
        <v>602</v>
      </c>
      <c r="D18" s="78" t="s">
        <v>382</v>
      </c>
      <c r="E18" s="86" t="s">
        <v>603</v>
      </c>
      <c r="F18" s="15"/>
      <c r="G18" s="10"/>
      <c r="H18" s="11"/>
      <c r="I18" s="14">
        <f t="shared" si="0"/>
        <v>0</v>
      </c>
      <c r="J18" s="12" t="str">
        <f t="shared" si="1"/>
        <v>F</v>
      </c>
      <c r="K18" s="13" t="str">
        <f t="shared" si="2"/>
        <v>0</v>
      </c>
      <c r="L18" s="10"/>
      <c r="M18" s="11"/>
      <c r="N18" s="14">
        <f t="shared" si="3"/>
        <v>0</v>
      </c>
      <c r="O18" s="12" t="str">
        <f t="shared" si="4"/>
        <v>F</v>
      </c>
      <c r="P18" s="13" t="str">
        <f t="shared" si="5"/>
        <v>0</v>
      </c>
      <c r="Q18" s="10"/>
      <c r="R18" s="11"/>
      <c r="S18" s="14">
        <f t="shared" si="6"/>
        <v>0</v>
      </c>
      <c r="T18" s="12" t="str">
        <f t="shared" si="7"/>
        <v>F</v>
      </c>
      <c r="U18" s="13" t="str">
        <f t="shared" si="8"/>
        <v>0</v>
      </c>
      <c r="V18" s="10"/>
      <c r="W18" s="11"/>
      <c r="X18" s="14">
        <f t="shared" si="9"/>
        <v>0</v>
      </c>
      <c r="Y18" s="12" t="str">
        <f t="shared" si="10"/>
        <v>F</v>
      </c>
      <c r="Z18" s="13" t="str">
        <f t="shared" si="11"/>
        <v>0</v>
      </c>
      <c r="AA18" s="10"/>
      <c r="AB18" s="11"/>
      <c r="AC18" s="14">
        <f t="shared" si="12"/>
        <v>0</v>
      </c>
      <c r="AD18" s="12" t="str">
        <f t="shared" si="13"/>
        <v>F</v>
      </c>
      <c r="AE18" s="13" t="str">
        <f t="shared" si="14"/>
        <v>0</v>
      </c>
      <c r="AF18" s="10"/>
      <c r="AG18" s="11"/>
      <c r="AH18" s="14">
        <f t="shared" si="15"/>
        <v>0</v>
      </c>
      <c r="AI18" s="12" t="str">
        <f t="shared" si="16"/>
        <v>F</v>
      </c>
      <c r="AJ18" s="13" t="str">
        <f t="shared" si="17"/>
        <v>0</v>
      </c>
      <c r="AK18" s="10"/>
      <c r="AL18" s="11"/>
      <c r="AM18" s="14">
        <f t="shared" si="18"/>
        <v>0</v>
      </c>
      <c r="AN18" s="12" t="str">
        <f t="shared" si="19"/>
        <v>F</v>
      </c>
      <c r="AO18" s="13" t="str">
        <f t="shared" si="20"/>
        <v>0</v>
      </c>
      <c r="AP18" s="10"/>
      <c r="AQ18" s="11"/>
      <c r="AR18" s="14">
        <f t="shared" si="21"/>
        <v>0</v>
      </c>
      <c r="AS18" s="12" t="str">
        <f t="shared" si="22"/>
        <v>F</v>
      </c>
      <c r="AT18" s="13" t="str">
        <f t="shared" si="23"/>
        <v>0</v>
      </c>
    </row>
    <row r="19" spans="1:46" ht="18" customHeight="1">
      <c r="A19" s="6">
        <v>12</v>
      </c>
      <c r="B19" s="26" t="s">
        <v>604</v>
      </c>
      <c r="C19" s="22" t="s">
        <v>605</v>
      </c>
      <c r="D19" s="45" t="s">
        <v>59</v>
      </c>
      <c r="E19" s="82" t="s">
        <v>606</v>
      </c>
      <c r="F19" s="15">
        <f t="shared" si="24"/>
        <v>0</v>
      </c>
      <c r="G19" s="10"/>
      <c r="H19" s="11"/>
      <c r="I19" s="14">
        <f t="shared" si="0"/>
        <v>0</v>
      </c>
      <c r="J19" s="12" t="str">
        <f t="shared" si="1"/>
        <v>F</v>
      </c>
      <c r="K19" s="13" t="str">
        <f t="shared" si="2"/>
        <v>0</v>
      </c>
      <c r="L19" s="10">
        <v>6</v>
      </c>
      <c r="M19" s="11"/>
      <c r="N19" s="14">
        <f t="shared" si="3"/>
        <v>2.4000000000000004</v>
      </c>
      <c r="O19" s="12" t="str">
        <f t="shared" si="4"/>
        <v>F</v>
      </c>
      <c r="P19" s="13" t="str">
        <f t="shared" si="5"/>
        <v>0</v>
      </c>
      <c r="Q19" s="63">
        <v>7</v>
      </c>
      <c r="R19" s="11"/>
      <c r="S19" s="14">
        <f t="shared" si="6"/>
        <v>2.8000000000000003</v>
      </c>
      <c r="T19" s="12" t="str">
        <f t="shared" si="7"/>
        <v>F</v>
      </c>
      <c r="U19" s="13" t="str">
        <f t="shared" si="8"/>
        <v>0</v>
      </c>
      <c r="V19" s="10"/>
      <c r="W19" s="11"/>
      <c r="X19" s="14">
        <f t="shared" si="9"/>
        <v>0</v>
      </c>
      <c r="Y19" s="12" t="str">
        <f t="shared" si="10"/>
        <v>F</v>
      </c>
      <c r="Z19" s="13" t="str">
        <f t="shared" si="11"/>
        <v>0</v>
      </c>
      <c r="AA19" s="63">
        <v>6.8</v>
      </c>
      <c r="AB19" s="11"/>
      <c r="AC19" s="14">
        <f t="shared" si="12"/>
        <v>2.72</v>
      </c>
      <c r="AD19" s="12" t="str">
        <f t="shared" si="13"/>
        <v>F</v>
      </c>
      <c r="AE19" s="13" t="str">
        <f t="shared" si="14"/>
        <v>0</v>
      </c>
      <c r="AF19" s="10"/>
      <c r="AG19" s="11"/>
      <c r="AH19" s="14">
        <f t="shared" si="15"/>
        <v>0</v>
      </c>
      <c r="AI19" s="12" t="str">
        <f t="shared" si="16"/>
        <v>F</v>
      </c>
      <c r="AJ19" s="13" t="str">
        <f t="shared" si="17"/>
        <v>0</v>
      </c>
      <c r="AK19" s="63"/>
      <c r="AL19" s="11"/>
      <c r="AM19" s="14">
        <f t="shared" si="18"/>
        <v>0</v>
      </c>
      <c r="AN19" s="12" t="str">
        <f t="shared" si="19"/>
        <v>F</v>
      </c>
      <c r="AO19" s="13" t="str">
        <f t="shared" si="20"/>
        <v>0</v>
      </c>
      <c r="AP19" s="10"/>
      <c r="AQ19" s="11"/>
      <c r="AR19" s="14">
        <f t="shared" si="21"/>
        <v>0</v>
      </c>
      <c r="AS19" s="12" t="str">
        <f t="shared" si="22"/>
        <v>F</v>
      </c>
      <c r="AT19" s="13" t="str">
        <f t="shared" si="23"/>
        <v>0</v>
      </c>
    </row>
    <row r="20" spans="1:46" ht="18" customHeight="1">
      <c r="A20" s="6">
        <v>13</v>
      </c>
      <c r="B20" s="26" t="s">
        <v>607</v>
      </c>
      <c r="C20" s="129" t="s">
        <v>608</v>
      </c>
      <c r="D20" s="130" t="s">
        <v>95</v>
      </c>
      <c r="E20" s="128" t="s">
        <v>609</v>
      </c>
      <c r="F20" s="15">
        <f t="shared" si="24"/>
        <v>0</v>
      </c>
      <c r="G20" s="10"/>
      <c r="H20" s="11"/>
      <c r="I20" s="14">
        <f t="shared" si="0"/>
        <v>0</v>
      </c>
      <c r="J20" s="12" t="str">
        <f t="shared" si="1"/>
        <v>F</v>
      </c>
      <c r="K20" s="13" t="str">
        <f t="shared" si="2"/>
        <v>0</v>
      </c>
      <c r="L20" s="10">
        <v>6</v>
      </c>
      <c r="M20" s="11"/>
      <c r="N20" s="14">
        <f t="shared" si="3"/>
        <v>2.4000000000000004</v>
      </c>
      <c r="O20" s="12" t="str">
        <f t="shared" si="4"/>
        <v>F</v>
      </c>
      <c r="P20" s="13" t="str">
        <f t="shared" si="5"/>
        <v>0</v>
      </c>
      <c r="Q20" s="63">
        <v>7</v>
      </c>
      <c r="R20" s="11"/>
      <c r="S20" s="14">
        <f t="shared" si="6"/>
        <v>2.8000000000000003</v>
      </c>
      <c r="T20" s="12" t="str">
        <f t="shared" si="7"/>
        <v>F</v>
      </c>
      <c r="U20" s="13" t="str">
        <f t="shared" si="8"/>
        <v>0</v>
      </c>
      <c r="V20" s="10">
        <v>6.8</v>
      </c>
      <c r="W20" s="11"/>
      <c r="X20" s="14">
        <f t="shared" si="9"/>
        <v>2.72</v>
      </c>
      <c r="Y20" s="12" t="str">
        <f t="shared" si="10"/>
        <v>F</v>
      </c>
      <c r="Z20" s="13" t="str">
        <f t="shared" si="11"/>
        <v>0</v>
      </c>
      <c r="AA20" s="63">
        <v>6.6</v>
      </c>
      <c r="AB20" s="11"/>
      <c r="AC20" s="14">
        <f t="shared" si="12"/>
        <v>2.64</v>
      </c>
      <c r="AD20" s="12" t="str">
        <f t="shared" si="13"/>
        <v>F</v>
      </c>
      <c r="AE20" s="13" t="str">
        <f t="shared" si="14"/>
        <v>0</v>
      </c>
      <c r="AF20" s="10"/>
      <c r="AG20" s="11"/>
      <c r="AH20" s="14">
        <f t="shared" si="15"/>
        <v>0</v>
      </c>
      <c r="AI20" s="12" t="str">
        <f t="shared" si="16"/>
        <v>F</v>
      </c>
      <c r="AJ20" s="13" t="str">
        <f t="shared" si="17"/>
        <v>0</v>
      </c>
      <c r="AK20" s="63"/>
      <c r="AL20" s="11"/>
      <c r="AM20" s="14">
        <f t="shared" si="18"/>
        <v>0</v>
      </c>
      <c r="AN20" s="12" t="str">
        <f t="shared" si="19"/>
        <v>F</v>
      </c>
      <c r="AO20" s="13" t="str">
        <f t="shared" si="20"/>
        <v>0</v>
      </c>
      <c r="AP20" s="10"/>
      <c r="AQ20" s="11"/>
      <c r="AR20" s="14">
        <f t="shared" si="21"/>
        <v>0</v>
      </c>
      <c r="AS20" s="12" t="str">
        <f t="shared" si="22"/>
        <v>F</v>
      </c>
      <c r="AT20" s="13" t="str">
        <f t="shared" si="23"/>
        <v>0</v>
      </c>
    </row>
    <row r="21" spans="1:46" ht="18" customHeight="1">
      <c r="A21" s="6">
        <v>14</v>
      </c>
      <c r="B21" s="26" t="s">
        <v>610</v>
      </c>
      <c r="C21" s="41" t="s">
        <v>611</v>
      </c>
      <c r="D21" s="123" t="s">
        <v>84</v>
      </c>
      <c r="E21" s="124" t="s">
        <v>612</v>
      </c>
      <c r="F21" s="15">
        <f t="shared" si="24"/>
        <v>2</v>
      </c>
      <c r="G21" s="10"/>
      <c r="H21" s="11"/>
      <c r="I21" s="14">
        <f t="shared" si="0"/>
        <v>0</v>
      </c>
      <c r="J21" s="12" t="str">
        <f t="shared" si="1"/>
        <v>F</v>
      </c>
      <c r="K21" s="13" t="str">
        <f t="shared" si="2"/>
        <v>0</v>
      </c>
      <c r="L21" s="10">
        <v>8</v>
      </c>
      <c r="M21" s="11">
        <v>8</v>
      </c>
      <c r="N21" s="14">
        <f t="shared" si="3"/>
        <v>8</v>
      </c>
      <c r="O21" s="12" t="str">
        <f t="shared" si="4"/>
        <v>B</v>
      </c>
      <c r="P21" s="13" t="str">
        <f t="shared" si="5"/>
        <v>3,0</v>
      </c>
      <c r="Q21" s="63">
        <v>8</v>
      </c>
      <c r="R21" s="11">
        <v>7</v>
      </c>
      <c r="S21" s="14">
        <f t="shared" si="6"/>
        <v>7.4</v>
      </c>
      <c r="T21" s="12" t="str">
        <f t="shared" si="7"/>
        <v>B</v>
      </c>
      <c r="U21" s="13" t="str">
        <f t="shared" si="8"/>
        <v>3,0</v>
      </c>
      <c r="V21" s="10">
        <v>7.8</v>
      </c>
      <c r="W21" s="11">
        <v>7</v>
      </c>
      <c r="X21" s="14">
        <f t="shared" si="9"/>
        <v>7.32</v>
      </c>
      <c r="Y21" s="12" t="str">
        <f t="shared" si="10"/>
        <v>B</v>
      </c>
      <c r="Z21" s="13" t="str">
        <f t="shared" si="11"/>
        <v>3,0</v>
      </c>
      <c r="AA21" s="63">
        <v>6.6</v>
      </c>
      <c r="AB21" s="11">
        <v>6</v>
      </c>
      <c r="AC21" s="14">
        <f t="shared" si="12"/>
        <v>6.24</v>
      </c>
      <c r="AD21" s="12" t="str">
        <f t="shared" si="13"/>
        <v>C</v>
      </c>
      <c r="AE21" s="13" t="str">
        <f t="shared" si="14"/>
        <v>2,0</v>
      </c>
      <c r="AF21" s="63">
        <v>7</v>
      </c>
      <c r="AG21" s="11">
        <v>7</v>
      </c>
      <c r="AH21" s="14">
        <f t="shared" si="15"/>
        <v>7</v>
      </c>
      <c r="AI21" s="12" t="str">
        <f t="shared" si="16"/>
        <v>B</v>
      </c>
      <c r="AJ21" s="13" t="str">
        <f t="shared" si="17"/>
        <v>3,0</v>
      </c>
      <c r="AK21" s="63">
        <v>7</v>
      </c>
      <c r="AL21" s="11">
        <v>6</v>
      </c>
      <c r="AM21" s="14">
        <f t="shared" si="18"/>
        <v>6.4</v>
      </c>
      <c r="AN21" s="12" t="str">
        <f t="shared" si="19"/>
        <v>C</v>
      </c>
      <c r="AO21" s="13" t="str">
        <f t="shared" si="20"/>
        <v>2,0</v>
      </c>
      <c r="AP21" s="63">
        <v>7</v>
      </c>
      <c r="AQ21" s="11">
        <v>7</v>
      </c>
      <c r="AR21" s="14">
        <f t="shared" si="21"/>
        <v>7</v>
      </c>
      <c r="AS21" s="12" t="str">
        <f t="shared" si="22"/>
        <v>B</v>
      </c>
      <c r="AT21" s="13" t="str">
        <f t="shared" si="23"/>
        <v>3,0</v>
      </c>
    </row>
    <row r="22" spans="1:46" ht="18" customHeight="1">
      <c r="A22" s="6">
        <v>15</v>
      </c>
      <c r="B22" s="26" t="s">
        <v>613</v>
      </c>
      <c r="C22" s="122" t="s">
        <v>614</v>
      </c>
      <c r="D22" s="109" t="s">
        <v>42</v>
      </c>
      <c r="E22" s="67" t="s">
        <v>615</v>
      </c>
      <c r="F22" s="15"/>
      <c r="G22" s="10"/>
      <c r="H22" s="11"/>
      <c r="I22" s="14">
        <f t="shared" si="0"/>
        <v>0</v>
      </c>
      <c r="J22" s="12" t="str">
        <f t="shared" si="1"/>
        <v>F</v>
      </c>
      <c r="K22" s="13" t="str">
        <f t="shared" si="2"/>
        <v>0</v>
      </c>
      <c r="L22" s="10"/>
      <c r="M22" s="11"/>
      <c r="N22" s="14">
        <f t="shared" si="3"/>
        <v>0</v>
      </c>
      <c r="O22" s="12" t="str">
        <f t="shared" si="4"/>
        <v>F</v>
      </c>
      <c r="P22" s="13" t="str">
        <f t="shared" si="5"/>
        <v>0</v>
      </c>
      <c r="Q22" s="10"/>
      <c r="R22" s="11"/>
      <c r="S22" s="14">
        <f t="shared" si="6"/>
        <v>0</v>
      </c>
      <c r="T22" s="12" t="str">
        <f t="shared" si="7"/>
        <v>F</v>
      </c>
      <c r="U22" s="13" t="str">
        <f t="shared" si="8"/>
        <v>0</v>
      </c>
      <c r="V22" s="10"/>
      <c r="W22" s="11"/>
      <c r="X22" s="14">
        <f t="shared" si="9"/>
        <v>0</v>
      </c>
      <c r="Y22" s="12" t="str">
        <f t="shared" si="10"/>
        <v>F</v>
      </c>
      <c r="Z22" s="13" t="str">
        <f t="shared" si="11"/>
        <v>0</v>
      </c>
      <c r="AA22" s="63"/>
      <c r="AB22" s="11"/>
      <c r="AC22" s="14">
        <f t="shared" si="12"/>
        <v>0</v>
      </c>
      <c r="AD22" s="12" t="str">
        <f t="shared" si="13"/>
        <v>F</v>
      </c>
      <c r="AE22" s="13" t="str">
        <f t="shared" si="14"/>
        <v>0</v>
      </c>
      <c r="AF22" s="10"/>
      <c r="AG22" s="11"/>
      <c r="AH22" s="14">
        <f t="shared" si="15"/>
        <v>0</v>
      </c>
      <c r="AI22" s="12" t="str">
        <f t="shared" si="16"/>
        <v>F</v>
      </c>
      <c r="AJ22" s="13" t="str">
        <f t="shared" si="17"/>
        <v>0</v>
      </c>
      <c r="AK22" s="63"/>
      <c r="AL22" s="11"/>
      <c r="AM22" s="14">
        <f t="shared" si="18"/>
        <v>0</v>
      </c>
      <c r="AN22" s="12" t="str">
        <f t="shared" si="19"/>
        <v>F</v>
      </c>
      <c r="AO22" s="13" t="str">
        <f t="shared" si="20"/>
        <v>0</v>
      </c>
      <c r="AP22" s="10"/>
      <c r="AQ22" s="11"/>
      <c r="AR22" s="14">
        <f t="shared" si="21"/>
        <v>0</v>
      </c>
      <c r="AS22" s="12" t="str">
        <f t="shared" si="22"/>
        <v>F</v>
      </c>
      <c r="AT22" s="13" t="str">
        <f t="shared" si="23"/>
        <v>0</v>
      </c>
    </row>
    <row r="23" spans="1:46" ht="18" customHeight="1">
      <c r="A23" s="6">
        <v>16</v>
      </c>
      <c r="B23" s="26" t="s">
        <v>616</v>
      </c>
      <c r="C23" s="106" t="s">
        <v>617</v>
      </c>
      <c r="D23" s="107" t="s">
        <v>67</v>
      </c>
      <c r="E23" s="108" t="s">
        <v>618</v>
      </c>
      <c r="F23" s="15"/>
      <c r="G23" s="10"/>
      <c r="H23" s="11"/>
      <c r="I23" s="14">
        <f t="shared" si="0"/>
        <v>0</v>
      </c>
      <c r="J23" s="12" t="str">
        <f t="shared" si="1"/>
        <v>F</v>
      </c>
      <c r="K23" s="13" t="str">
        <f t="shared" si="2"/>
        <v>0</v>
      </c>
      <c r="L23" s="10"/>
      <c r="M23" s="11"/>
      <c r="N23" s="14">
        <f t="shared" si="3"/>
        <v>0</v>
      </c>
      <c r="O23" s="12" t="str">
        <f t="shared" si="4"/>
        <v>F</v>
      </c>
      <c r="P23" s="13" t="str">
        <f t="shared" si="5"/>
        <v>0</v>
      </c>
      <c r="Q23" s="10"/>
      <c r="R23" s="11"/>
      <c r="S23" s="14">
        <f t="shared" si="6"/>
        <v>0</v>
      </c>
      <c r="T23" s="12" t="str">
        <f t="shared" si="7"/>
        <v>F</v>
      </c>
      <c r="U23" s="13" t="str">
        <f t="shared" si="8"/>
        <v>0</v>
      </c>
      <c r="V23" s="10"/>
      <c r="W23" s="11"/>
      <c r="X23" s="14">
        <f t="shared" si="9"/>
        <v>0</v>
      </c>
      <c r="Y23" s="12" t="str">
        <f t="shared" si="10"/>
        <v>F</v>
      </c>
      <c r="Z23" s="13" t="str">
        <f t="shared" si="11"/>
        <v>0</v>
      </c>
      <c r="AA23" s="63"/>
      <c r="AB23" s="11"/>
      <c r="AC23" s="14">
        <f t="shared" si="12"/>
        <v>0</v>
      </c>
      <c r="AD23" s="12" t="str">
        <f t="shared" si="13"/>
        <v>F</v>
      </c>
      <c r="AE23" s="13" t="str">
        <f t="shared" si="14"/>
        <v>0</v>
      </c>
      <c r="AF23" s="10"/>
      <c r="AG23" s="11"/>
      <c r="AH23" s="14">
        <f t="shared" si="15"/>
        <v>0</v>
      </c>
      <c r="AI23" s="12" t="str">
        <f t="shared" si="16"/>
        <v>F</v>
      </c>
      <c r="AJ23" s="13" t="str">
        <f t="shared" si="17"/>
        <v>0</v>
      </c>
      <c r="AK23" s="63"/>
      <c r="AL23" s="11"/>
      <c r="AM23" s="14">
        <f t="shared" si="18"/>
        <v>0</v>
      </c>
      <c r="AN23" s="12" t="str">
        <f t="shared" si="19"/>
        <v>F</v>
      </c>
      <c r="AO23" s="13" t="str">
        <f t="shared" si="20"/>
        <v>0</v>
      </c>
      <c r="AP23" s="10"/>
      <c r="AQ23" s="11"/>
      <c r="AR23" s="14">
        <f t="shared" si="21"/>
        <v>0</v>
      </c>
      <c r="AS23" s="12" t="str">
        <f t="shared" si="22"/>
        <v>F</v>
      </c>
      <c r="AT23" s="13" t="str">
        <f t="shared" si="23"/>
        <v>0</v>
      </c>
    </row>
  </sheetData>
  <sheetProtection/>
  <mergeCells count="22">
    <mergeCell ref="AK5:AO5"/>
    <mergeCell ref="AK6:AO6"/>
    <mergeCell ref="AF5:AJ5"/>
    <mergeCell ref="AF6:AJ6"/>
    <mergeCell ref="C5:D6"/>
    <mergeCell ref="G6:K6"/>
    <mergeCell ref="L5:P5"/>
    <mergeCell ref="L6:P6"/>
    <mergeCell ref="A4:F4"/>
    <mergeCell ref="A5:A6"/>
    <mergeCell ref="B5:B6"/>
    <mergeCell ref="E5:E6"/>
    <mergeCell ref="AP5:AT5"/>
    <mergeCell ref="AP6:AT6"/>
    <mergeCell ref="AA5:AE5"/>
    <mergeCell ref="AA6:AE6"/>
    <mergeCell ref="C7:D7"/>
    <mergeCell ref="Q5:U5"/>
    <mergeCell ref="G5:K5"/>
    <mergeCell ref="V5:Z5"/>
    <mergeCell ref="V6:Z6"/>
    <mergeCell ref="Q6:U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39"/>
  <sheetViews>
    <sheetView zoomScalePageLayoutView="0" workbookViewId="0" topLeftCell="D22">
      <selection activeCell="N41" sqref="N41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4.8515625" style="2" customWidth="1"/>
    <col min="4" max="4" width="9.421875" style="2" customWidth="1"/>
    <col min="5" max="5" width="13.8515625" style="2" customWidth="1"/>
    <col min="6" max="6" width="11.140625" style="2" customWidth="1"/>
    <col min="7" max="36" width="4.8515625" style="2" customWidth="1"/>
    <col min="37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8" t="s">
        <v>45</v>
      </c>
      <c r="B3" s="18"/>
      <c r="C3" s="18"/>
      <c r="D3" s="18"/>
      <c r="E3" s="18"/>
      <c r="F3" s="18"/>
      <c r="G3" s="90"/>
      <c r="H3" s="90"/>
      <c r="I3" s="18"/>
      <c r="J3" s="18"/>
      <c r="K3" s="18"/>
    </row>
    <row r="4" spans="1:28" s="3" customFormat="1" ht="21" customHeight="1">
      <c r="A4" s="203" t="s">
        <v>619</v>
      </c>
      <c r="B4" s="203"/>
      <c r="C4" s="203"/>
      <c r="D4" s="203"/>
      <c r="E4" s="203"/>
      <c r="F4" s="203"/>
      <c r="H4" s="4"/>
      <c r="AA4" s="4"/>
      <c r="AB4" s="4"/>
    </row>
    <row r="5" spans="1:36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858</v>
      </c>
      <c r="H5" s="196"/>
      <c r="I5" s="196"/>
      <c r="J5" s="196"/>
      <c r="K5" s="197"/>
      <c r="L5" s="195" t="s">
        <v>123</v>
      </c>
      <c r="M5" s="196"/>
      <c r="N5" s="196"/>
      <c r="O5" s="196"/>
      <c r="P5" s="197"/>
      <c r="Q5" s="195" t="s">
        <v>111</v>
      </c>
      <c r="R5" s="196"/>
      <c r="S5" s="196"/>
      <c r="T5" s="196"/>
      <c r="U5" s="197"/>
      <c r="V5" s="195" t="s">
        <v>20</v>
      </c>
      <c r="W5" s="196"/>
      <c r="X5" s="196"/>
      <c r="Y5" s="196"/>
      <c r="Z5" s="197"/>
      <c r="AA5" s="195" t="s">
        <v>859</v>
      </c>
      <c r="AB5" s="196"/>
      <c r="AC5" s="196"/>
      <c r="AD5" s="196"/>
      <c r="AE5" s="197"/>
      <c r="AF5" s="195" t="s">
        <v>17</v>
      </c>
      <c r="AG5" s="196"/>
      <c r="AH5" s="196"/>
      <c r="AI5" s="196"/>
      <c r="AJ5" s="197"/>
    </row>
    <row r="6" spans="1:36" ht="21.75" customHeight="1">
      <c r="A6" s="205"/>
      <c r="B6" s="205"/>
      <c r="C6" s="208"/>
      <c r="D6" s="209"/>
      <c r="E6" s="205"/>
      <c r="F6" s="7">
        <f>SUM(G6:AJ6)</f>
        <v>14</v>
      </c>
      <c r="G6" s="195">
        <v>4</v>
      </c>
      <c r="H6" s="196"/>
      <c r="I6" s="196"/>
      <c r="J6" s="196"/>
      <c r="K6" s="197"/>
      <c r="L6" s="195"/>
      <c r="M6" s="196"/>
      <c r="N6" s="196"/>
      <c r="O6" s="196"/>
      <c r="P6" s="197"/>
      <c r="Q6" s="195">
        <v>2</v>
      </c>
      <c r="R6" s="196"/>
      <c r="S6" s="196"/>
      <c r="T6" s="196"/>
      <c r="U6" s="197"/>
      <c r="V6" s="195">
        <v>2</v>
      </c>
      <c r="W6" s="196"/>
      <c r="X6" s="196"/>
      <c r="Y6" s="196"/>
      <c r="Z6" s="197"/>
      <c r="AA6" s="195">
        <v>3</v>
      </c>
      <c r="AB6" s="196"/>
      <c r="AC6" s="196"/>
      <c r="AD6" s="196"/>
      <c r="AE6" s="197"/>
      <c r="AF6" s="195">
        <v>3</v>
      </c>
      <c r="AG6" s="196"/>
      <c r="AH6" s="196"/>
      <c r="AI6" s="196"/>
      <c r="AJ6" s="197"/>
    </row>
    <row r="7" spans="1:36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</row>
    <row r="8" spans="1:36" ht="18" customHeight="1">
      <c r="A8" s="6">
        <v>1</v>
      </c>
      <c r="B8" s="26" t="s">
        <v>620</v>
      </c>
      <c r="C8" s="119" t="s">
        <v>621</v>
      </c>
      <c r="D8" s="120" t="s">
        <v>49</v>
      </c>
      <c r="E8" s="131" t="s">
        <v>622</v>
      </c>
      <c r="F8" s="15"/>
      <c r="G8" s="187">
        <v>7</v>
      </c>
      <c r="H8" s="188">
        <v>6</v>
      </c>
      <c r="I8" s="14">
        <f aca="true" t="shared" si="0" ref="I8:I15">H8*0.6+G8*0.4</f>
        <v>6.4</v>
      </c>
      <c r="J8" s="12" t="str">
        <f aca="true" t="shared" si="1" ref="J8:J15">IF(I8&lt;4,"F",IF(I8&lt;5.5,"D",IF(I8&lt;7,"C",IF(I8&lt;8.5,"B","A"))))</f>
        <v>C</v>
      </c>
      <c r="K8" s="13" t="str">
        <f>IF(J8="A","4,0",IF(J8="B","3,0",IF(J8="C","2,0",IF(J8="D","1,0","0"))))</f>
        <v>2,0</v>
      </c>
      <c r="L8" s="187">
        <v>7</v>
      </c>
      <c r="M8" s="188">
        <v>7</v>
      </c>
      <c r="N8" s="14">
        <f aca="true" t="shared" si="2" ref="N8:N15">M8*0.6+L8*0.4</f>
        <v>7</v>
      </c>
      <c r="O8" s="12" t="str">
        <f aca="true" t="shared" si="3" ref="O8:O15">IF(N8&lt;4,"F",IF(N8&lt;5.5,"D",IF(N8&lt;7,"C",IF(N8&lt;8.5,"B","A"))))</f>
        <v>B</v>
      </c>
      <c r="P8" s="13" t="str">
        <f>IF(O8="A","4,0",IF(O8="B","3,0",IF(O8="C","2,0",IF(O8="D","1,0","0"))))</f>
        <v>3,0</v>
      </c>
      <c r="Q8" s="187">
        <v>8</v>
      </c>
      <c r="R8" s="188">
        <v>7</v>
      </c>
      <c r="S8" s="14">
        <f aca="true" t="shared" si="4" ref="S8:S15">R8*0.6+Q8*0.4</f>
        <v>7.4</v>
      </c>
      <c r="T8" s="12" t="str">
        <f aca="true" t="shared" si="5" ref="T8:T15">IF(S8&lt;4,"F",IF(S8&lt;5.5,"D",IF(S8&lt;7,"C",IF(S8&lt;8.5,"B","A"))))</f>
        <v>B</v>
      </c>
      <c r="U8" s="13" t="str">
        <f>IF(T8="A","4,0",IF(T8="B","3,0",IF(T8="C","2,0",IF(T8="D","1,0","0"))))</f>
        <v>3,0</v>
      </c>
      <c r="V8" s="187">
        <v>8</v>
      </c>
      <c r="W8" s="188">
        <v>7</v>
      </c>
      <c r="X8" s="14">
        <f aca="true" t="shared" si="6" ref="X8:X15">W8*0.6+V8*0.4</f>
        <v>7.4</v>
      </c>
      <c r="Y8" s="12" t="str">
        <f aca="true" t="shared" si="7" ref="Y8:Y15">IF(X8&lt;4,"F",IF(X8&lt;5.5,"D",IF(X8&lt;7,"C",IF(X8&lt;8.5,"B","A"))))</f>
        <v>B</v>
      </c>
      <c r="Z8" s="13" t="str">
        <f>IF(Y8="A","4,0",IF(Y8="B","3,0",IF(Y8="C","2,0",IF(Y8="D","1,0","0"))))</f>
        <v>3,0</v>
      </c>
      <c r="AA8" s="187">
        <v>7</v>
      </c>
      <c r="AB8" s="188">
        <v>5</v>
      </c>
      <c r="AC8" s="14">
        <f aca="true" t="shared" si="8" ref="AC8:AC15">AB8*0.6+AA8*0.4</f>
        <v>5.800000000000001</v>
      </c>
      <c r="AD8" s="12" t="str">
        <f aca="true" t="shared" si="9" ref="AD8:AD15">IF(AC8&lt;4,"F",IF(AC8&lt;5.5,"D",IF(AC8&lt;7,"C",IF(AC8&lt;8.5,"B","A"))))</f>
        <v>C</v>
      </c>
      <c r="AE8" s="13" t="str">
        <f>IF(AD8="A","4,0",IF(AD8="B","3,0",IF(AD8="C","2,0",IF(AD8="D","1,0","0"))))</f>
        <v>2,0</v>
      </c>
      <c r="AF8" s="187">
        <v>7.4</v>
      </c>
      <c r="AG8" s="188">
        <v>7</v>
      </c>
      <c r="AH8" s="14">
        <f aca="true" t="shared" si="10" ref="AH8:AH15">AG8*0.6+AF8*0.4</f>
        <v>7.16</v>
      </c>
      <c r="AI8" s="12" t="str">
        <f aca="true" t="shared" si="11" ref="AI8:AI15">IF(AH8&lt;4,"F",IF(AH8&lt;5.5,"D",IF(AH8&lt;7,"C",IF(AH8&lt;8.5,"B","A"))))</f>
        <v>B</v>
      </c>
      <c r="AJ8" s="13" t="str">
        <f>IF(AI8="A","4,0",IF(AI8="B","3,0",IF(AI8="C","2,0",IF(AI8="D","1,0","0"))))</f>
        <v>3,0</v>
      </c>
    </row>
    <row r="9" spans="1:36" ht="18" customHeight="1">
      <c r="A9" s="6">
        <v>2</v>
      </c>
      <c r="B9" s="26" t="s">
        <v>623</v>
      </c>
      <c r="C9" s="22" t="s">
        <v>624</v>
      </c>
      <c r="D9" s="45" t="s">
        <v>49</v>
      </c>
      <c r="E9" s="67" t="s">
        <v>625</v>
      </c>
      <c r="F9" s="15"/>
      <c r="G9" s="10"/>
      <c r="H9" s="11"/>
      <c r="I9" s="14">
        <f t="shared" si="0"/>
        <v>0</v>
      </c>
      <c r="J9" s="12" t="str">
        <f t="shared" si="1"/>
        <v>F</v>
      </c>
      <c r="K9" s="13" t="str">
        <f aca="true" t="shared" si="12" ref="K9:K15">IF(J9="A","4,0",IF(J9="B","3,0",IF(J9="C","2,0",IF(J9="D","1,0","0"))))</f>
        <v>0</v>
      </c>
      <c r="L9" s="10"/>
      <c r="M9" s="11"/>
      <c r="N9" s="14">
        <f t="shared" si="2"/>
        <v>0</v>
      </c>
      <c r="O9" s="12" t="str">
        <f t="shared" si="3"/>
        <v>F</v>
      </c>
      <c r="P9" s="13" t="str">
        <f aca="true" t="shared" si="13" ref="P9:P15">IF(O9="A","4,0",IF(O9="B","3,0",IF(O9="C","2,0",IF(O9="D","1,0","0"))))</f>
        <v>0</v>
      </c>
      <c r="Q9" s="10"/>
      <c r="R9" s="11"/>
      <c r="S9" s="14">
        <f t="shared" si="4"/>
        <v>0</v>
      </c>
      <c r="T9" s="12" t="str">
        <f t="shared" si="5"/>
        <v>F</v>
      </c>
      <c r="U9" s="13" t="str">
        <f aca="true" t="shared" si="14" ref="U9:U15">IF(T9="A","4,0",IF(T9="B","3,0",IF(T9="C","2,0",IF(T9="D","1,0","0"))))</f>
        <v>0</v>
      </c>
      <c r="V9" s="10"/>
      <c r="W9" s="11"/>
      <c r="X9" s="14">
        <f t="shared" si="6"/>
        <v>0</v>
      </c>
      <c r="Y9" s="12" t="str">
        <f t="shared" si="7"/>
        <v>F</v>
      </c>
      <c r="Z9" s="13" t="str">
        <f aca="true" t="shared" si="15" ref="Z9:Z15">IF(Y9="A","4,0",IF(Y9="B","3,0",IF(Y9="C","2,0",IF(Y9="D","1,0","0"))))</f>
        <v>0</v>
      </c>
      <c r="AA9" s="10"/>
      <c r="AB9" s="11"/>
      <c r="AC9" s="14">
        <f t="shared" si="8"/>
        <v>0</v>
      </c>
      <c r="AD9" s="12" t="str">
        <f t="shared" si="9"/>
        <v>F</v>
      </c>
      <c r="AE9" s="13" t="str">
        <f aca="true" t="shared" si="16" ref="AE9:AE15">IF(AD9="A","4,0",IF(AD9="B","3,0",IF(AD9="C","2,0",IF(AD9="D","1,0","0"))))</f>
        <v>0</v>
      </c>
      <c r="AF9" s="10"/>
      <c r="AG9" s="11"/>
      <c r="AH9" s="14">
        <f t="shared" si="10"/>
        <v>0</v>
      </c>
      <c r="AI9" s="12" t="str">
        <f t="shared" si="11"/>
        <v>F</v>
      </c>
      <c r="AJ9" s="13" t="str">
        <f aca="true" t="shared" si="17" ref="AJ9:AJ15">IF(AI9="A","4,0",IF(AI9="B","3,0",IF(AI9="C","2,0",IF(AI9="D","1,0","0"))))</f>
        <v>0</v>
      </c>
    </row>
    <row r="10" spans="1:36" ht="18" customHeight="1">
      <c r="A10" s="6">
        <v>3</v>
      </c>
      <c r="B10" s="26" t="s">
        <v>626</v>
      </c>
      <c r="C10" s="22" t="s">
        <v>627</v>
      </c>
      <c r="D10" s="45" t="s">
        <v>23</v>
      </c>
      <c r="E10" s="67" t="s">
        <v>628</v>
      </c>
      <c r="F10" s="15">
        <f>(K10*$G$6+U10*$Q$6+Z10*$V$6+AE10*$AA$6+AJ10*$AF$6)/$F$6</f>
        <v>0.42857142857142855</v>
      </c>
      <c r="G10" s="10"/>
      <c r="H10" s="11"/>
      <c r="I10" s="14">
        <f t="shared" si="0"/>
        <v>0</v>
      </c>
      <c r="J10" s="12" t="str">
        <f t="shared" si="1"/>
        <v>F</v>
      </c>
      <c r="K10" s="13" t="str">
        <f t="shared" si="12"/>
        <v>0</v>
      </c>
      <c r="L10" s="66">
        <v>7</v>
      </c>
      <c r="M10" s="65">
        <v>7</v>
      </c>
      <c r="N10" s="14">
        <f t="shared" si="2"/>
        <v>7</v>
      </c>
      <c r="O10" s="12" t="str">
        <f t="shared" si="3"/>
        <v>B</v>
      </c>
      <c r="P10" s="13" t="str">
        <f t="shared" si="13"/>
        <v>3,0</v>
      </c>
      <c r="Q10" s="63">
        <v>7</v>
      </c>
      <c r="R10" s="11">
        <v>7</v>
      </c>
      <c r="S10" s="14">
        <f t="shared" si="4"/>
        <v>7</v>
      </c>
      <c r="T10" s="12" t="str">
        <f t="shared" si="5"/>
        <v>B</v>
      </c>
      <c r="U10" s="13" t="str">
        <f t="shared" si="14"/>
        <v>3,0</v>
      </c>
      <c r="V10" s="10"/>
      <c r="W10" s="11"/>
      <c r="X10" s="14">
        <f t="shared" si="6"/>
        <v>0</v>
      </c>
      <c r="Y10" s="12" t="str">
        <f t="shared" si="7"/>
        <v>F</v>
      </c>
      <c r="Z10" s="13" t="str">
        <f t="shared" si="15"/>
        <v>0</v>
      </c>
      <c r="AA10" s="10"/>
      <c r="AB10" s="11"/>
      <c r="AC10" s="14">
        <f t="shared" si="8"/>
        <v>0</v>
      </c>
      <c r="AD10" s="12" t="str">
        <f t="shared" si="9"/>
        <v>F</v>
      </c>
      <c r="AE10" s="13" t="str">
        <f t="shared" si="16"/>
        <v>0</v>
      </c>
      <c r="AF10" s="10"/>
      <c r="AG10" s="11"/>
      <c r="AH10" s="14">
        <f t="shared" si="10"/>
        <v>0</v>
      </c>
      <c r="AI10" s="12" t="str">
        <f t="shared" si="11"/>
        <v>F</v>
      </c>
      <c r="AJ10" s="13" t="str">
        <f t="shared" si="17"/>
        <v>0</v>
      </c>
    </row>
    <row r="11" spans="1:36" ht="18" customHeight="1">
      <c r="A11" s="6">
        <v>4</v>
      </c>
      <c r="B11" s="26" t="s">
        <v>629</v>
      </c>
      <c r="C11" s="22" t="s">
        <v>630</v>
      </c>
      <c r="D11" s="45" t="s">
        <v>631</v>
      </c>
      <c r="E11" s="68" t="s">
        <v>632</v>
      </c>
      <c r="F11" s="15">
        <f aca="true" t="shared" si="18" ref="F11:F34">(K11*$G$6+U11*$Q$6+Z11*$V$6+AE11*$AA$6+AJ11*$AF$6)/$F$6</f>
        <v>1.5</v>
      </c>
      <c r="G11" s="10"/>
      <c r="H11" s="11"/>
      <c r="I11" s="14">
        <f t="shared" si="0"/>
        <v>0</v>
      </c>
      <c r="J11" s="12" t="str">
        <f t="shared" si="1"/>
        <v>F</v>
      </c>
      <c r="K11" s="13" t="str">
        <f t="shared" si="12"/>
        <v>0</v>
      </c>
      <c r="L11" s="64"/>
      <c r="M11" s="65"/>
      <c r="N11" s="14">
        <f t="shared" si="2"/>
        <v>0</v>
      </c>
      <c r="O11" s="12" t="str">
        <f t="shared" si="3"/>
        <v>F</v>
      </c>
      <c r="P11" s="13" t="str">
        <f t="shared" si="13"/>
        <v>0</v>
      </c>
      <c r="Q11" s="63">
        <v>8</v>
      </c>
      <c r="R11" s="11">
        <v>8</v>
      </c>
      <c r="S11" s="14">
        <f t="shared" si="4"/>
        <v>8</v>
      </c>
      <c r="T11" s="12" t="str">
        <f t="shared" si="5"/>
        <v>B</v>
      </c>
      <c r="U11" s="13" t="str">
        <f t="shared" si="14"/>
        <v>3,0</v>
      </c>
      <c r="V11" s="10">
        <v>8.2</v>
      </c>
      <c r="W11" s="11">
        <v>7</v>
      </c>
      <c r="X11" s="14">
        <f t="shared" si="6"/>
        <v>7.48</v>
      </c>
      <c r="Y11" s="12" t="str">
        <f t="shared" si="7"/>
        <v>B</v>
      </c>
      <c r="Z11" s="13" t="str">
        <f t="shared" si="15"/>
        <v>3,0</v>
      </c>
      <c r="AA11" s="10">
        <v>7.4</v>
      </c>
      <c r="AB11" s="11">
        <v>8</v>
      </c>
      <c r="AC11" s="14">
        <f t="shared" si="8"/>
        <v>7.76</v>
      </c>
      <c r="AD11" s="12" t="str">
        <f t="shared" si="9"/>
        <v>B</v>
      </c>
      <c r="AE11" s="13" t="str">
        <f t="shared" si="16"/>
        <v>3,0</v>
      </c>
      <c r="AF11" s="10"/>
      <c r="AG11" s="11"/>
      <c r="AH11" s="14">
        <f t="shared" si="10"/>
        <v>0</v>
      </c>
      <c r="AI11" s="12" t="str">
        <f t="shared" si="11"/>
        <v>F</v>
      </c>
      <c r="AJ11" s="13" t="str">
        <f t="shared" si="17"/>
        <v>0</v>
      </c>
    </row>
    <row r="12" spans="1:36" ht="18" customHeight="1">
      <c r="A12" s="6">
        <v>5</v>
      </c>
      <c r="B12" s="26" t="s">
        <v>633</v>
      </c>
      <c r="C12" s="22" t="s">
        <v>483</v>
      </c>
      <c r="D12" s="45" t="s">
        <v>74</v>
      </c>
      <c r="E12" s="82" t="s">
        <v>634</v>
      </c>
      <c r="F12" s="15">
        <f t="shared" si="18"/>
        <v>0.42857142857142855</v>
      </c>
      <c r="G12" s="10"/>
      <c r="H12" s="11"/>
      <c r="I12" s="14">
        <f t="shared" si="0"/>
        <v>0</v>
      </c>
      <c r="J12" s="12" t="str">
        <f t="shared" si="1"/>
        <v>F</v>
      </c>
      <c r="K12" s="13" t="str">
        <f t="shared" si="12"/>
        <v>0</v>
      </c>
      <c r="L12" s="64"/>
      <c r="M12" s="65"/>
      <c r="N12" s="14">
        <f t="shared" si="2"/>
        <v>0</v>
      </c>
      <c r="O12" s="12" t="str">
        <f t="shared" si="3"/>
        <v>F</v>
      </c>
      <c r="P12" s="13" t="str">
        <f t="shared" si="13"/>
        <v>0</v>
      </c>
      <c r="Q12" s="63">
        <v>9</v>
      </c>
      <c r="R12" s="11">
        <v>8</v>
      </c>
      <c r="S12" s="14">
        <f t="shared" si="4"/>
        <v>8.4</v>
      </c>
      <c r="T12" s="12" t="str">
        <f t="shared" si="5"/>
        <v>B</v>
      </c>
      <c r="U12" s="13" t="str">
        <f t="shared" si="14"/>
        <v>3,0</v>
      </c>
      <c r="V12" s="10">
        <v>7.2</v>
      </c>
      <c r="W12" s="11"/>
      <c r="X12" s="14">
        <f t="shared" si="6"/>
        <v>2.8800000000000003</v>
      </c>
      <c r="Y12" s="12" t="str">
        <f t="shared" si="7"/>
        <v>F</v>
      </c>
      <c r="Z12" s="13" t="str">
        <f t="shared" si="15"/>
        <v>0</v>
      </c>
      <c r="AA12" s="63">
        <v>7</v>
      </c>
      <c r="AB12" s="11"/>
      <c r="AC12" s="14">
        <f t="shared" si="8"/>
        <v>2.8000000000000003</v>
      </c>
      <c r="AD12" s="12" t="str">
        <f t="shared" si="9"/>
        <v>F</v>
      </c>
      <c r="AE12" s="13" t="str">
        <f t="shared" si="16"/>
        <v>0</v>
      </c>
      <c r="AF12" s="10"/>
      <c r="AG12" s="11"/>
      <c r="AH12" s="14">
        <f t="shared" si="10"/>
        <v>0</v>
      </c>
      <c r="AI12" s="12" t="str">
        <f t="shared" si="11"/>
        <v>F</v>
      </c>
      <c r="AJ12" s="13" t="str">
        <f t="shared" si="17"/>
        <v>0</v>
      </c>
    </row>
    <row r="13" spans="1:36" ht="18" customHeight="1">
      <c r="A13" s="6">
        <v>6</v>
      </c>
      <c r="B13" s="26" t="s">
        <v>635</v>
      </c>
      <c r="C13" s="132" t="s">
        <v>636</v>
      </c>
      <c r="D13" s="133" t="s">
        <v>637</v>
      </c>
      <c r="E13" s="134" t="s">
        <v>638</v>
      </c>
      <c r="F13" s="15">
        <f t="shared" si="18"/>
        <v>2.0714285714285716</v>
      </c>
      <c r="G13" s="63">
        <v>9</v>
      </c>
      <c r="H13" s="11">
        <v>7</v>
      </c>
      <c r="I13" s="14">
        <f t="shared" si="0"/>
        <v>7.800000000000001</v>
      </c>
      <c r="J13" s="12" t="str">
        <f t="shared" si="1"/>
        <v>B</v>
      </c>
      <c r="K13" s="13" t="str">
        <f t="shared" si="12"/>
        <v>3,0</v>
      </c>
      <c r="L13" s="64"/>
      <c r="M13" s="65"/>
      <c r="N13" s="14">
        <f t="shared" si="2"/>
        <v>0</v>
      </c>
      <c r="O13" s="12" t="str">
        <f t="shared" si="3"/>
        <v>F</v>
      </c>
      <c r="P13" s="13" t="str">
        <f t="shared" si="13"/>
        <v>0</v>
      </c>
      <c r="Q13" s="10"/>
      <c r="R13" s="11"/>
      <c r="S13" s="14">
        <f t="shared" si="4"/>
        <v>0</v>
      </c>
      <c r="T13" s="12" t="str">
        <f t="shared" si="5"/>
        <v>F</v>
      </c>
      <c r="U13" s="13" t="str">
        <f t="shared" si="14"/>
        <v>0</v>
      </c>
      <c r="V13" s="10">
        <v>8.2</v>
      </c>
      <c r="W13" s="11">
        <v>9</v>
      </c>
      <c r="X13" s="14">
        <f t="shared" si="6"/>
        <v>8.68</v>
      </c>
      <c r="Y13" s="12" t="str">
        <f t="shared" si="7"/>
        <v>A</v>
      </c>
      <c r="Z13" s="13" t="str">
        <f t="shared" si="15"/>
        <v>4,0</v>
      </c>
      <c r="AA13" s="63">
        <v>8</v>
      </c>
      <c r="AB13" s="11">
        <v>8</v>
      </c>
      <c r="AC13" s="14">
        <f t="shared" si="8"/>
        <v>8</v>
      </c>
      <c r="AD13" s="12" t="str">
        <f t="shared" si="9"/>
        <v>B</v>
      </c>
      <c r="AE13" s="13" t="str">
        <f t="shared" si="16"/>
        <v>3,0</v>
      </c>
      <c r="AF13" s="10"/>
      <c r="AG13" s="11"/>
      <c r="AH13" s="14">
        <f t="shared" si="10"/>
        <v>0</v>
      </c>
      <c r="AI13" s="12" t="str">
        <f t="shared" si="11"/>
        <v>F</v>
      </c>
      <c r="AJ13" s="13" t="str">
        <f t="shared" si="17"/>
        <v>0</v>
      </c>
    </row>
    <row r="14" spans="1:36" ht="18" customHeight="1">
      <c r="A14" s="6">
        <v>7</v>
      </c>
      <c r="B14" s="26" t="s">
        <v>639</v>
      </c>
      <c r="C14" s="22" t="s">
        <v>640</v>
      </c>
      <c r="D14" s="45" t="s">
        <v>25</v>
      </c>
      <c r="E14" s="68" t="s">
        <v>641</v>
      </c>
      <c r="F14" s="15"/>
      <c r="G14" s="10"/>
      <c r="H14" s="11"/>
      <c r="I14" s="14">
        <f t="shared" si="0"/>
        <v>0</v>
      </c>
      <c r="J14" s="12" t="str">
        <f t="shared" si="1"/>
        <v>F</v>
      </c>
      <c r="K14" s="13" t="str">
        <f t="shared" si="12"/>
        <v>0</v>
      </c>
      <c r="L14" s="64"/>
      <c r="M14" s="65"/>
      <c r="N14" s="14">
        <f t="shared" si="2"/>
        <v>0</v>
      </c>
      <c r="O14" s="12" t="str">
        <f t="shared" si="3"/>
        <v>F</v>
      </c>
      <c r="P14" s="13" t="str">
        <f t="shared" si="13"/>
        <v>0</v>
      </c>
      <c r="Q14" s="10"/>
      <c r="R14" s="11"/>
      <c r="S14" s="14">
        <f t="shared" si="4"/>
        <v>0</v>
      </c>
      <c r="T14" s="12" t="str">
        <f t="shared" si="5"/>
        <v>F</v>
      </c>
      <c r="U14" s="13" t="str">
        <f t="shared" si="14"/>
        <v>0</v>
      </c>
      <c r="V14" s="10"/>
      <c r="W14" s="11"/>
      <c r="X14" s="14">
        <f t="shared" si="6"/>
        <v>0</v>
      </c>
      <c r="Y14" s="12" t="str">
        <f t="shared" si="7"/>
        <v>F</v>
      </c>
      <c r="Z14" s="13" t="str">
        <f t="shared" si="15"/>
        <v>0</v>
      </c>
      <c r="AA14" s="10"/>
      <c r="AB14" s="11"/>
      <c r="AC14" s="14">
        <f t="shared" si="8"/>
        <v>0</v>
      </c>
      <c r="AD14" s="12" t="str">
        <f t="shared" si="9"/>
        <v>F</v>
      </c>
      <c r="AE14" s="13" t="str">
        <f t="shared" si="16"/>
        <v>0</v>
      </c>
      <c r="AF14" s="10"/>
      <c r="AG14" s="11"/>
      <c r="AH14" s="14">
        <f t="shared" si="10"/>
        <v>0</v>
      </c>
      <c r="AI14" s="12" t="str">
        <f t="shared" si="11"/>
        <v>F</v>
      </c>
      <c r="AJ14" s="13" t="str">
        <f t="shared" si="17"/>
        <v>0</v>
      </c>
    </row>
    <row r="15" spans="1:36" ht="18" customHeight="1">
      <c r="A15" s="6">
        <v>8</v>
      </c>
      <c r="B15" s="26" t="s">
        <v>642</v>
      </c>
      <c r="C15" s="22" t="s">
        <v>31</v>
      </c>
      <c r="D15" s="45" t="s">
        <v>25</v>
      </c>
      <c r="E15" s="68" t="s">
        <v>415</v>
      </c>
      <c r="F15" s="15"/>
      <c r="G15" s="10"/>
      <c r="H15" s="11"/>
      <c r="I15" s="14">
        <f t="shared" si="0"/>
        <v>0</v>
      </c>
      <c r="J15" s="12" t="str">
        <f t="shared" si="1"/>
        <v>F</v>
      </c>
      <c r="K15" s="13" t="str">
        <f t="shared" si="12"/>
        <v>0</v>
      </c>
      <c r="L15" s="64"/>
      <c r="M15" s="65"/>
      <c r="N15" s="14">
        <f t="shared" si="2"/>
        <v>0</v>
      </c>
      <c r="O15" s="12" t="str">
        <f t="shared" si="3"/>
        <v>F</v>
      </c>
      <c r="P15" s="13" t="str">
        <f t="shared" si="13"/>
        <v>0</v>
      </c>
      <c r="Q15" s="10"/>
      <c r="R15" s="11"/>
      <c r="S15" s="14">
        <f t="shared" si="4"/>
        <v>0</v>
      </c>
      <c r="T15" s="12" t="str">
        <f t="shared" si="5"/>
        <v>F</v>
      </c>
      <c r="U15" s="13" t="str">
        <f t="shared" si="14"/>
        <v>0</v>
      </c>
      <c r="V15" s="10"/>
      <c r="W15" s="11"/>
      <c r="X15" s="14">
        <f t="shared" si="6"/>
        <v>0</v>
      </c>
      <c r="Y15" s="12" t="str">
        <f t="shared" si="7"/>
        <v>F</v>
      </c>
      <c r="Z15" s="13" t="str">
        <f t="shared" si="15"/>
        <v>0</v>
      </c>
      <c r="AA15" s="10"/>
      <c r="AB15" s="11"/>
      <c r="AC15" s="14">
        <f t="shared" si="8"/>
        <v>0</v>
      </c>
      <c r="AD15" s="12" t="str">
        <f t="shared" si="9"/>
        <v>F</v>
      </c>
      <c r="AE15" s="13" t="str">
        <f t="shared" si="16"/>
        <v>0</v>
      </c>
      <c r="AF15" s="10"/>
      <c r="AG15" s="11"/>
      <c r="AH15" s="14">
        <f t="shared" si="10"/>
        <v>0</v>
      </c>
      <c r="AI15" s="12" t="str">
        <f t="shared" si="11"/>
        <v>F</v>
      </c>
      <c r="AJ15" s="13" t="str">
        <f t="shared" si="17"/>
        <v>0</v>
      </c>
    </row>
    <row r="16" spans="1:36" ht="18" customHeight="1">
      <c r="A16" s="6">
        <v>9</v>
      </c>
      <c r="B16" s="26" t="s">
        <v>643</v>
      </c>
      <c r="C16" s="22" t="s">
        <v>113</v>
      </c>
      <c r="D16" s="45" t="s">
        <v>644</v>
      </c>
      <c r="E16" s="82" t="s">
        <v>645</v>
      </c>
      <c r="F16" s="15">
        <f t="shared" si="18"/>
        <v>0.8571428571428571</v>
      </c>
      <c r="G16" s="63">
        <v>6</v>
      </c>
      <c r="H16" s="11"/>
      <c r="I16" s="14">
        <f aca="true" t="shared" si="19" ref="I16:I23">H16*0.6+G16*0.4</f>
        <v>2.4000000000000004</v>
      </c>
      <c r="J16" s="12" t="str">
        <f aca="true" t="shared" si="20" ref="J16:J23">IF(I16&lt;4,"F",IF(I16&lt;5.5,"D",IF(I16&lt;7,"C",IF(I16&lt;8.5,"B","A"))))</f>
        <v>F</v>
      </c>
      <c r="K16" s="13" t="str">
        <f>IF(J16="A","4,0",IF(J16="B","3,0",IF(J16="C","2,0",IF(J16="D","1,0","0"))))</f>
        <v>0</v>
      </c>
      <c r="L16" s="64"/>
      <c r="M16" s="65"/>
      <c r="N16" s="14">
        <f aca="true" t="shared" si="21" ref="N16:N23">M16*0.6+L16*0.4</f>
        <v>0</v>
      </c>
      <c r="O16" s="12" t="str">
        <f aca="true" t="shared" si="22" ref="O16:O23">IF(N16&lt;4,"F",IF(N16&lt;5.5,"D",IF(N16&lt;7,"C",IF(N16&lt;8.5,"B","A"))))</f>
        <v>F</v>
      </c>
      <c r="P16" s="13" t="str">
        <f>IF(O16="A","4,0",IF(O16="B","3,0",IF(O16="C","2,0",IF(O16="D","1,0","0"))))</f>
        <v>0</v>
      </c>
      <c r="Q16" s="63">
        <v>8</v>
      </c>
      <c r="R16" s="11">
        <v>7</v>
      </c>
      <c r="S16" s="14">
        <f aca="true" t="shared" si="23" ref="S16:S23">R16*0.6+Q16*0.4</f>
        <v>7.4</v>
      </c>
      <c r="T16" s="12" t="str">
        <f aca="true" t="shared" si="24" ref="T16:T23">IF(S16&lt;4,"F",IF(S16&lt;5.5,"D",IF(S16&lt;7,"C",IF(S16&lt;8.5,"B","A"))))</f>
        <v>B</v>
      </c>
      <c r="U16" s="13" t="str">
        <f>IF(T16="A","4,0",IF(T16="B","3,0",IF(T16="C","2,0",IF(T16="D","1,0","0"))))</f>
        <v>3,0</v>
      </c>
      <c r="V16" s="10">
        <v>7</v>
      </c>
      <c r="W16" s="11"/>
      <c r="X16" s="14">
        <f aca="true" t="shared" si="25" ref="X16:X23">W16*0.6+V16*0.4</f>
        <v>2.8000000000000003</v>
      </c>
      <c r="Y16" s="12" t="str">
        <f aca="true" t="shared" si="26" ref="Y16:Y23">IF(X16&lt;4,"F",IF(X16&lt;5.5,"D",IF(X16&lt;7,"C",IF(X16&lt;8.5,"B","A"))))</f>
        <v>F</v>
      </c>
      <c r="Z16" s="13" t="str">
        <f>IF(Y16="A","4,0",IF(Y16="B","3,0",IF(Y16="C","2,0",IF(Y16="D","1,0","0"))))</f>
        <v>0</v>
      </c>
      <c r="AA16" s="63">
        <v>7</v>
      </c>
      <c r="AB16" s="11"/>
      <c r="AC16" s="14">
        <f aca="true" t="shared" si="27" ref="AC16:AC23">AB16*0.6+AA16*0.4</f>
        <v>2.8000000000000003</v>
      </c>
      <c r="AD16" s="12" t="str">
        <f aca="true" t="shared" si="28" ref="AD16:AD23">IF(AC16&lt;4,"F",IF(AC16&lt;5.5,"D",IF(AC16&lt;7,"C",IF(AC16&lt;8.5,"B","A"))))</f>
        <v>F</v>
      </c>
      <c r="AE16" s="13" t="str">
        <f>IF(AD16="A","4,0",IF(AD16="B","3,0",IF(AD16="C","2,0",IF(AD16="D","1,0","0"))))</f>
        <v>0</v>
      </c>
      <c r="AF16" s="10">
        <v>6.3</v>
      </c>
      <c r="AG16" s="11">
        <v>6</v>
      </c>
      <c r="AH16" s="14">
        <f aca="true" t="shared" si="29" ref="AH16:AH23">AG16*0.6+AF16*0.4</f>
        <v>6.119999999999999</v>
      </c>
      <c r="AI16" s="12" t="str">
        <f aca="true" t="shared" si="30" ref="AI16:AI23">IF(AH16&lt;4,"F",IF(AH16&lt;5.5,"D",IF(AH16&lt;7,"C",IF(AH16&lt;8.5,"B","A"))))</f>
        <v>C</v>
      </c>
      <c r="AJ16" s="13" t="str">
        <f>IF(AI16="A","4,0",IF(AI16="B","3,0",IF(AI16="C","2,0",IF(AI16="D","1,0","0"))))</f>
        <v>2,0</v>
      </c>
    </row>
    <row r="17" spans="1:36" ht="18" customHeight="1">
      <c r="A17" s="6">
        <v>10</v>
      </c>
      <c r="B17" s="26" t="s">
        <v>646</v>
      </c>
      <c r="C17" s="22" t="s">
        <v>647</v>
      </c>
      <c r="D17" s="45" t="s">
        <v>644</v>
      </c>
      <c r="E17" s="82" t="s">
        <v>648</v>
      </c>
      <c r="F17" s="15">
        <f t="shared" si="18"/>
        <v>1.9285714285714286</v>
      </c>
      <c r="G17" s="63">
        <v>7</v>
      </c>
      <c r="H17" s="11"/>
      <c r="I17" s="14">
        <f t="shared" si="19"/>
        <v>2.8000000000000003</v>
      </c>
      <c r="J17" s="12" t="str">
        <f t="shared" si="20"/>
        <v>F</v>
      </c>
      <c r="K17" s="13" t="str">
        <f aca="true" t="shared" si="31" ref="K17:K23">IF(J17="A","4,0",IF(J17="B","3,0",IF(J17="C","2,0",IF(J17="D","1,0","0"))))</f>
        <v>0</v>
      </c>
      <c r="L17" s="66">
        <v>7</v>
      </c>
      <c r="M17" s="65">
        <v>7</v>
      </c>
      <c r="N17" s="14">
        <f t="shared" si="21"/>
        <v>7</v>
      </c>
      <c r="O17" s="12" t="str">
        <f t="shared" si="22"/>
        <v>B</v>
      </c>
      <c r="P17" s="13" t="str">
        <f aca="true" t="shared" si="32" ref="P17:P23">IF(O17="A","4,0",IF(O17="B","3,0",IF(O17="C","2,0",IF(O17="D","1,0","0"))))</f>
        <v>3,0</v>
      </c>
      <c r="Q17" s="63">
        <v>9</v>
      </c>
      <c r="R17" s="11">
        <v>7</v>
      </c>
      <c r="S17" s="14">
        <f t="shared" si="23"/>
        <v>7.800000000000001</v>
      </c>
      <c r="T17" s="12" t="str">
        <f t="shared" si="24"/>
        <v>B</v>
      </c>
      <c r="U17" s="13" t="str">
        <f aca="true" t="shared" si="33" ref="U17:U23">IF(T17="A","4,0",IF(T17="B","3,0",IF(T17="C","2,0",IF(T17="D","1,0","0"))))</f>
        <v>3,0</v>
      </c>
      <c r="V17" s="10">
        <v>7</v>
      </c>
      <c r="W17" s="11">
        <v>7</v>
      </c>
      <c r="X17" s="14">
        <f t="shared" si="25"/>
        <v>7</v>
      </c>
      <c r="Y17" s="12" t="str">
        <f t="shared" si="26"/>
        <v>B</v>
      </c>
      <c r="Z17" s="13" t="str">
        <f aca="true" t="shared" si="34" ref="Z17:Z23">IF(Y17="A","4,0",IF(Y17="B","3,0",IF(Y17="C","2,0",IF(Y17="D","1,0","0"))))</f>
        <v>3,0</v>
      </c>
      <c r="AA17" s="63">
        <v>7</v>
      </c>
      <c r="AB17" s="11">
        <v>7</v>
      </c>
      <c r="AC17" s="14">
        <f t="shared" si="27"/>
        <v>7</v>
      </c>
      <c r="AD17" s="12" t="str">
        <f t="shared" si="28"/>
        <v>B</v>
      </c>
      <c r="AE17" s="13" t="str">
        <f aca="true" t="shared" si="35" ref="AE17:AE23">IF(AD17="A","4,0",IF(AD17="B","3,0",IF(AD17="C","2,0",IF(AD17="D","1,0","0"))))</f>
        <v>3,0</v>
      </c>
      <c r="AF17" s="10">
        <v>5.7</v>
      </c>
      <c r="AG17" s="11">
        <v>6</v>
      </c>
      <c r="AH17" s="14">
        <f t="shared" si="29"/>
        <v>5.88</v>
      </c>
      <c r="AI17" s="12" t="str">
        <f t="shared" si="30"/>
        <v>C</v>
      </c>
      <c r="AJ17" s="13" t="str">
        <f aca="true" t="shared" si="36" ref="AJ17:AJ23">IF(AI17="A","4,0",IF(AI17="B","3,0",IF(AI17="C","2,0",IF(AI17="D","1,0","0"))))</f>
        <v>2,0</v>
      </c>
    </row>
    <row r="18" spans="1:36" ht="18" customHeight="1">
      <c r="A18" s="6">
        <v>11</v>
      </c>
      <c r="B18" s="26" t="s">
        <v>649</v>
      </c>
      <c r="C18" s="119" t="s">
        <v>90</v>
      </c>
      <c r="D18" s="120" t="s">
        <v>27</v>
      </c>
      <c r="E18" s="135" t="s">
        <v>650</v>
      </c>
      <c r="F18" s="15">
        <f>(U18*$Q$6+Z18*$V$6+AJ18*$AF$6)/7</f>
        <v>0</v>
      </c>
      <c r="G18" s="187">
        <v>9</v>
      </c>
      <c r="H18" s="188">
        <v>7</v>
      </c>
      <c r="I18" s="14">
        <f t="shared" si="19"/>
        <v>7.800000000000001</v>
      </c>
      <c r="J18" s="12" t="str">
        <f t="shared" si="20"/>
        <v>B</v>
      </c>
      <c r="K18" s="13" t="str">
        <f t="shared" si="31"/>
        <v>3,0</v>
      </c>
      <c r="L18" s="187">
        <v>6</v>
      </c>
      <c r="M18" s="188">
        <v>6</v>
      </c>
      <c r="N18" s="14">
        <f t="shared" si="21"/>
        <v>6</v>
      </c>
      <c r="O18" s="12" t="str">
        <f t="shared" si="22"/>
        <v>C</v>
      </c>
      <c r="P18" s="13" t="str">
        <f t="shared" si="32"/>
        <v>2,0</v>
      </c>
      <c r="Q18" s="10"/>
      <c r="R18" s="11"/>
      <c r="S18" s="14">
        <f t="shared" si="23"/>
        <v>0</v>
      </c>
      <c r="T18" s="12" t="str">
        <f t="shared" si="24"/>
        <v>F</v>
      </c>
      <c r="U18" s="13" t="str">
        <f t="shared" si="33"/>
        <v>0</v>
      </c>
      <c r="V18" s="10"/>
      <c r="W18" s="11"/>
      <c r="X18" s="14">
        <f t="shared" si="25"/>
        <v>0</v>
      </c>
      <c r="Y18" s="12" t="str">
        <f t="shared" si="26"/>
        <v>F</v>
      </c>
      <c r="Z18" s="13" t="str">
        <f t="shared" si="34"/>
        <v>0</v>
      </c>
      <c r="AA18" s="187">
        <v>7</v>
      </c>
      <c r="AB18" s="188">
        <v>8</v>
      </c>
      <c r="AC18" s="14">
        <f t="shared" si="27"/>
        <v>7.6</v>
      </c>
      <c r="AD18" s="12" t="str">
        <f t="shared" si="28"/>
        <v>B</v>
      </c>
      <c r="AE18" s="13" t="str">
        <f t="shared" si="35"/>
        <v>3,0</v>
      </c>
      <c r="AF18" s="10"/>
      <c r="AG18" s="11"/>
      <c r="AH18" s="14">
        <f t="shared" si="29"/>
        <v>0</v>
      </c>
      <c r="AI18" s="12" t="str">
        <f t="shared" si="30"/>
        <v>F</v>
      </c>
      <c r="AJ18" s="13" t="str">
        <f t="shared" si="36"/>
        <v>0</v>
      </c>
    </row>
    <row r="19" spans="1:36" ht="18" customHeight="1">
      <c r="A19" s="6">
        <v>12</v>
      </c>
      <c r="B19" s="26" t="s">
        <v>651</v>
      </c>
      <c r="C19" s="22" t="s">
        <v>652</v>
      </c>
      <c r="D19" s="45" t="s">
        <v>28</v>
      </c>
      <c r="E19" s="84" t="s">
        <v>653</v>
      </c>
      <c r="F19" s="15">
        <f t="shared" si="18"/>
        <v>0.2857142857142857</v>
      </c>
      <c r="G19" s="10"/>
      <c r="H19" s="11"/>
      <c r="I19" s="14">
        <f t="shared" si="19"/>
        <v>0</v>
      </c>
      <c r="J19" s="12" t="str">
        <f t="shared" si="20"/>
        <v>F</v>
      </c>
      <c r="K19" s="13" t="str">
        <f t="shared" si="31"/>
        <v>0</v>
      </c>
      <c r="L19" s="64"/>
      <c r="M19" s="65"/>
      <c r="N19" s="14">
        <f t="shared" si="21"/>
        <v>0</v>
      </c>
      <c r="O19" s="12" t="str">
        <f t="shared" si="22"/>
        <v>F</v>
      </c>
      <c r="P19" s="13" t="str">
        <f t="shared" si="32"/>
        <v>0</v>
      </c>
      <c r="Q19" s="10"/>
      <c r="R19" s="11"/>
      <c r="S19" s="14">
        <f t="shared" si="23"/>
        <v>0</v>
      </c>
      <c r="T19" s="12" t="str">
        <f t="shared" si="24"/>
        <v>F</v>
      </c>
      <c r="U19" s="13" t="str">
        <f t="shared" si="33"/>
        <v>0</v>
      </c>
      <c r="V19" s="10">
        <v>6</v>
      </c>
      <c r="W19" s="11">
        <v>6</v>
      </c>
      <c r="X19" s="14">
        <f t="shared" si="25"/>
        <v>6</v>
      </c>
      <c r="Y19" s="12" t="str">
        <f t="shared" si="26"/>
        <v>C</v>
      </c>
      <c r="Z19" s="13" t="str">
        <f t="shared" si="34"/>
        <v>2,0</v>
      </c>
      <c r="AA19" s="63">
        <v>6</v>
      </c>
      <c r="AB19" s="11"/>
      <c r="AC19" s="14">
        <f t="shared" si="27"/>
        <v>2.4000000000000004</v>
      </c>
      <c r="AD19" s="12" t="str">
        <f t="shared" si="28"/>
        <v>F</v>
      </c>
      <c r="AE19" s="13" t="str">
        <f t="shared" si="35"/>
        <v>0</v>
      </c>
      <c r="AF19" s="10"/>
      <c r="AG19" s="11"/>
      <c r="AH19" s="14">
        <f t="shared" si="29"/>
        <v>0</v>
      </c>
      <c r="AI19" s="12" t="str">
        <f t="shared" si="30"/>
        <v>F</v>
      </c>
      <c r="AJ19" s="13" t="str">
        <f t="shared" si="36"/>
        <v>0</v>
      </c>
    </row>
    <row r="20" spans="1:36" ht="18" customHeight="1">
      <c r="A20" s="6">
        <v>13</v>
      </c>
      <c r="B20" s="26" t="s">
        <v>654</v>
      </c>
      <c r="C20" s="22" t="s">
        <v>655</v>
      </c>
      <c r="D20" s="45" t="s">
        <v>656</v>
      </c>
      <c r="E20" s="68" t="s">
        <v>657</v>
      </c>
      <c r="F20" s="15"/>
      <c r="G20" s="10"/>
      <c r="H20" s="11"/>
      <c r="I20" s="14">
        <f t="shared" si="19"/>
        <v>0</v>
      </c>
      <c r="J20" s="12" t="str">
        <f t="shared" si="20"/>
        <v>F</v>
      </c>
      <c r="K20" s="13" t="str">
        <f t="shared" si="31"/>
        <v>0</v>
      </c>
      <c r="L20" s="64"/>
      <c r="M20" s="65"/>
      <c r="N20" s="14">
        <f t="shared" si="21"/>
        <v>0</v>
      </c>
      <c r="O20" s="12" t="str">
        <f t="shared" si="22"/>
        <v>F</v>
      </c>
      <c r="P20" s="13" t="str">
        <f t="shared" si="32"/>
        <v>0</v>
      </c>
      <c r="Q20" s="10"/>
      <c r="R20" s="11"/>
      <c r="S20" s="14">
        <f t="shared" si="23"/>
        <v>0</v>
      </c>
      <c r="T20" s="12" t="str">
        <f t="shared" si="24"/>
        <v>F</v>
      </c>
      <c r="U20" s="13" t="str">
        <f t="shared" si="33"/>
        <v>0</v>
      </c>
      <c r="V20" s="10"/>
      <c r="W20" s="11"/>
      <c r="X20" s="14">
        <f t="shared" si="25"/>
        <v>0</v>
      </c>
      <c r="Y20" s="12" t="str">
        <f t="shared" si="26"/>
        <v>F</v>
      </c>
      <c r="Z20" s="13" t="str">
        <f t="shared" si="34"/>
        <v>0</v>
      </c>
      <c r="AA20" s="10"/>
      <c r="AB20" s="11"/>
      <c r="AC20" s="14">
        <f t="shared" si="27"/>
        <v>0</v>
      </c>
      <c r="AD20" s="12" t="str">
        <f t="shared" si="28"/>
        <v>F</v>
      </c>
      <c r="AE20" s="13" t="str">
        <f t="shared" si="35"/>
        <v>0</v>
      </c>
      <c r="AF20" s="10"/>
      <c r="AG20" s="11"/>
      <c r="AH20" s="14">
        <f t="shared" si="29"/>
        <v>0</v>
      </c>
      <c r="AI20" s="12" t="str">
        <f t="shared" si="30"/>
        <v>F</v>
      </c>
      <c r="AJ20" s="13" t="str">
        <f t="shared" si="36"/>
        <v>0</v>
      </c>
    </row>
    <row r="21" spans="1:36" ht="18" customHeight="1">
      <c r="A21" s="6">
        <v>14</v>
      </c>
      <c r="B21" s="26" t="s">
        <v>658</v>
      </c>
      <c r="C21" s="77" t="s">
        <v>659</v>
      </c>
      <c r="D21" s="78" t="s">
        <v>211</v>
      </c>
      <c r="E21" s="136" t="s">
        <v>660</v>
      </c>
      <c r="F21" s="15"/>
      <c r="G21" s="10"/>
      <c r="H21" s="11"/>
      <c r="I21" s="14">
        <f t="shared" si="19"/>
        <v>0</v>
      </c>
      <c r="J21" s="12" t="str">
        <f t="shared" si="20"/>
        <v>F</v>
      </c>
      <c r="K21" s="13" t="str">
        <f t="shared" si="31"/>
        <v>0</v>
      </c>
      <c r="L21" s="64"/>
      <c r="M21" s="65"/>
      <c r="N21" s="14">
        <f t="shared" si="21"/>
        <v>0</v>
      </c>
      <c r="O21" s="12" t="str">
        <f t="shared" si="22"/>
        <v>F</v>
      </c>
      <c r="P21" s="13" t="str">
        <f t="shared" si="32"/>
        <v>0</v>
      </c>
      <c r="Q21" s="10"/>
      <c r="R21" s="11"/>
      <c r="S21" s="14">
        <f t="shared" si="23"/>
        <v>0</v>
      </c>
      <c r="T21" s="12" t="str">
        <f t="shared" si="24"/>
        <v>F</v>
      </c>
      <c r="U21" s="13" t="str">
        <f t="shared" si="33"/>
        <v>0</v>
      </c>
      <c r="V21" s="10"/>
      <c r="W21" s="11"/>
      <c r="X21" s="14">
        <f t="shared" si="25"/>
        <v>0</v>
      </c>
      <c r="Y21" s="12" t="str">
        <f t="shared" si="26"/>
        <v>F</v>
      </c>
      <c r="Z21" s="13" t="str">
        <f t="shared" si="34"/>
        <v>0</v>
      </c>
      <c r="AA21" s="10"/>
      <c r="AB21" s="11"/>
      <c r="AC21" s="14">
        <f t="shared" si="27"/>
        <v>0</v>
      </c>
      <c r="AD21" s="12" t="str">
        <f t="shared" si="28"/>
        <v>F</v>
      </c>
      <c r="AE21" s="13" t="str">
        <f t="shared" si="35"/>
        <v>0</v>
      </c>
      <c r="AF21" s="10"/>
      <c r="AG21" s="11"/>
      <c r="AH21" s="14">
        <f t="shared" si="29"/>
        <v>0</v>
      </c>
      <c r="AI21" s="12" t="str">
        <f t="shared" si="30"/>
        <v>F</v>
      </c>
      <c r="AJ21" s="13" t="str">
        <f t="shared" si="36"/>
        <v>0</v>
      </c>
    </row>
    <row r="22" spans="1:36" ht="18" customHeight="1">
      <c r="A22" s="6">
        <v>15</v>
      </c>
      <c r="B22" s="26" t="s">
        <v>661</v>
      </c>
      <c r="C22" s="77" t="s">
        <v>144</v>
      </c>
      <c r="D22" s="78" t="s">
        <v>30</v>
      </c>
      <c r="E22" s="136" t="s">
        <v>348</v>
      </c>
      <c r="F22" s="15"/>
      <c r="G22" s="10"/>
      <c r="H22" s="11"/>
      <c r="I22" s="14">
        <f t="shared" si="19"/>
        <v>0</v>
      </c>
      <c r="J22" s="12" t="str">
        <f t="shared" si="20"/>
        <v>F</v>
      </c>
      <c r="K22" s="13" t="str">
        <f t="shared" si="31"/>
        <v>0</v>
      </c>
      <c r="L22" s="64"/>
      <c r="M22" s="65"/>
      <c r="N22" s="14">
        <f t="shared" si="21"/>
        <v>0</v>
      </c>
      <c r="O22" s="12" t="str">
        <f t="shared" si="22"/>
        <v>F</v>
      </c>
      <c r="P22" s="13" t="str">
        <f t="shared" si="32"/>
        <v>0</v>
      </c>
      <c r="Q22" s="10"/>
      <c r="R22" s="11"/>
      <c r="S22" s="14">
        <f t="shared" si="23"/>
        <v>0</v>
      </c>
      <c r="T22" s="12" t="str">
        <f t="shared" si="24"/>
        <v>F</v>
      </c>
      <c r="U22" s="13" t="str">
        <f t="shared" si="33"/>
        <v>0</v>
      </c>
      <c r="V22" s="10"/>
      <c r="W22" s="11"/>
      <c r="X22" s="14">
        <f t="shared" si="25"/>
        <v>0</v>
      </c>
      <c r="Y22" s="12" t="str">
        <f t="shared" si="26"/>
        <v>F</v>
      </c>
      <c r="Z22" s="13" t="str">
        <f t="shared" si="34"/>
        <v>0</v>
      </c>
      <c r="AA22" s="10"/>
      <c r="AB22" s="11"/>
      <c r="AC22" s="14">
        <f t="shared" si="27"/>
        <v>0</v>
      </c>
      <c r="AD22" s="12" t="str">
        <f t="shared" si="28"/>
        <v>F</v>
      </c>
      <c r="AE22" s="13" t="str">
        <f t="shared" si="35"/>
        <v>0</v>
      </c>
      <c r="AF22" s="10"/>
      <c r="AG22" s="11"/>
      <c r="AH22" s="14">
        <f t="shared" si="29"/>
        <v>0</v>
      </c>
      <c r="AI22" s="12" t="str">
        <f t="shared" si="30"/>
        <v>F</v>
      </c>
      <c r="AJ22" s="13" t="str">
        <f t="shared" si="36"/>
        <v>0</v>
      </c>
    </row>
    <row r="23" spans="1:36" ht="18" customHeight="1">
      <c r="A23" s="6">
        <v>16</v>
      </c>
      <c r="B23" s="26" t="s">
        <v>662</v>
      </c>
      <c r="C23" s="115" t="s">
        <v>663</v>
      </c>
      <c r="D23" s="116" t="s">
        <v>568</v>
      </c>
      <c r="E23" s="117" t="s">
        <v>664</v>
      </c>
      <c r="F23" s="15"/>
      <c r="G23" s="187">
        <v>5.2</v>
      </c>
      <c r="H23" s="188">
        <v>6</v>
      </c>
      <c r="I23" s="14">
        <f t="shared" si="19"/>
        <v>5.68</v>
      </c>
      <c r="J23" s="12" t="str">
        <f t="shared" si="20"/>
        <v>C</v>
      </c>
      <c r="K23" s="13" t="str">
        <f t="shared" si="31"/>
        <v>2,0</v>
      </c>
      <c r="L23" s="187">
        <v>7</v>
      </c>
      <c r="M23" s="188">
        <v>6</v>
      </c>
      <c r="N23" s="14">
        <f t="shared" si="21"/>
        <v>6.4</v>
      </c>
      <c r="O23" s="12" t="str">
        <f t="shared" si="22"/>
        <v>C</v>
      </c>
      <c r="P23" s="13" t="str">
        <f t="shared" si="32"/>
        <v>2,0</v>
      </c>
      <c r="Q23" s="187">
        <v>8</v>
      </c>
      <c r="R23" s="188">
        <v>7</v>
      </c>
      <c r="S23" s="14">
        <f t="shared" si="23"/>
        <v>7.4</v>
      </c>
      <c r="T23" s="12" t="str">
        <f t="shared" si="24"/>
        <v>B</v>
      </c>
      <c r="U23" s="13" t="str">
        <f t="shared" si="33"/>
        <v>3,0</v>
      </c>
      <c r="V23" s="187">
        <v>8</v>
      </c>
      <c r="W23" s="188">
        <v>7</v>
      </c>
      <c r="X23" s="14">
        <f t="shared" si="25"/>
        <v>7.4</v>
      </c>
      <c r="Y23" s="12" t="str">
        <f t="shared" si="26"/>
        <v>B</v>
      </c>
      <c r="Z23" s="13" t="str">
        <f t="shared" si="34"/>
        <v>3,0</v>
      </c>
      <c r="AA23" s="187">
        <v>7</v>
      </c>
      <c r="AB23" s="188">
        <v>5</v>
      </c>
      <c r="AC23" s="14">
        <f t="shared" si="27"/>
        <v>5.800000000000001</v>
      </c>
      <c r="AD23" s="12" t="str">
        <f t="shared" si="28"/>
        <v>C</v>
      </c>
      <c r="AE23" s="13" t="str">
        <f t="shared" si="35"/>
        <v>2,0</v>
      </c>
      <c r="AF23" s="187">
        <v>7.4</v>
      </c>
      <c r="AG23" s="188">
        <v>8</v>
      </c>
      <c r="AH23" s="14">
        <f t="shared" si="29"/>
        <v>7.76</v>
      </c>
      <c r="AI23" s="12" t="str">
        <f t="shared" si="30"/>
        <v>B</v>
      </c>
      <c r="AJ23" s="13" t="str">
        <f t="shared" si="36"/>
        <v>3,0</v>
      </c>
    </row>
    <row r="24" spans="1:36" ht="18" customHeight="1">
      <c r="A24" s="6">
        <v>17</v>
      </c>
      <c r="B24" s="26" t="s">
        <v>665</v>
      </c>
      <c r="C24" s="77" t="s">
        <v>666</v>
      </c>
      <c r="D24" s="78" t="s">
        <v>32</v>
      </c>
      <c r="E24" s="136" t="s">
        <v>667</v>
      </c>
      <c r="F24" s="15"/>
      <c r="G24" s="10"/>
      <c r="H24" s="11"/>
      <c r="I24" s="14">
        <f aca="true" t="shared" si="37" ref="I24:I31">H24*0.6+G24*0.4</f>
        <v>0</v>
      </c>
      <c r="J24" s="12" t="str">
        <f aca="true" t="shared" si="38" ref="J24:J31">IF(I24&lt;4,"F",IF(I24&lt;5.5,"D",IF(I24&lt;7,"C",IF(I24&lt;8.5,"B","A"))))</f>
        <v>F</v>
      </c>
      <c r="K24" s="13" t="str">
        <f>IF(J24="A","4,0",IF(J24="B","3,0",IF(J24="C","2,0",IF(J24="D","1,0","0"))))</f>
        <v>0</v>
      </c>
      <c r="L24" s="64"/>
      <c r="M24" s="65"/>
      <c r="N24" s="14">
        <f aca="true" t="shared" si="39" ref="N24:N31">M24*0.6+L24*0.4</f>
        <v>0</v>
      </c>
      <c r="O24" s="12" t="str">
        <f aca="true" t="shared" si="40" ref="O24:O31">IF(N24&lt;4,"F",IF(N24&lt;5.5,"D",IF(N24&lt;7,"C",IF(N24&lt;8.5,"B","A"))))</f>
        <v>F</v>
      </c>
      <c r="P24" s="13" t="str">
        <f>IF(O24="A","4,0",IF(O24="B","3,0",IF(O24="C","2,0",IF(O24="D","1,0","0"))))</f>
        <v>0</v>
      </c>
      <c r="Q24" s="10"/>
      <c r="R24" s="11"/>
      <c r="S24" s="14">
        <f aca="true" t="shared" si="41" ref="S24:S31">R24*0.6+Q24*0.4</f>
        <v>0</v>
      </c>
      <c r="T24" s="12" t="str">
        <f aca="true" t="shared" si="42" ref="T24:T31">IF(S24&lt;4,"F",IF(S24&lt;5.5,"D",IF(S24&lt;7,"C",IF(S24&lt;8.5,"B","A"))))</f>
        <v>F</v>
      </c>
      <c r="U24" s="13" t="str">
        <f>IF(T24="A","4,0",IF(T24="B","3,0",IF(T24="C","2,0",IF(T24="D","1,0","0"))))</f>
        <v>0</v>
      </c>
      <c r="V24" s="10"/>
      <c r="W24" s="11"/>
      <c r="X24" s="14">
        <f aca="true" t="shared" si="43" ref="X24:X31">W24*0.6+V24*0.4</f>
        <v>0</v>
      </c>
      <c r="Y24" s="12" t="str">
        <f aca="true" t="shared" si="44" ref="Y24:Y31">IF(X24&lt;4,"F",IF(X24&lt;5.5,"D",IF(X24&lt;7,"C",IF(X24&lt;8.5,"B","A"))))</f>
        <v>F</v>
      </c>
      <c r="Z24" s="13" t="str">
        <f>IF(Y24="A","4,0",IF(Y24="B","3,0",IF(Y24="C","2,0",IF(Y24="D","1,0","0"))))</f>
        <v>0</v>
      </c>
      <c r="AA24" s="10"/>
      <c r="AB24" s="11"/>
      <c r="AC24" s="14">
        <f aca="true" t="shared" si="45" ref="AC24:AC31">AB24*0.6+AA24*0.4</f>
        <v>0</v>
      </c>
      <c r="AD24" s="12" t="str">
        <f aca="true" t="shared" si="46" ref="AD24:AD31">IF(AC24&lt;4,"F",IF(AC24&lt;5.5,"D",IF(AC24&lt;7,"C",IF(AC24&lt;8.5,"B","A"))))</f>
        <v>F</v>
      </c>
      <c r="AE24" s="13" t="str">
        <f>IF(AD24="A","4,0",IF(AD24="B","3,0",IF(AD24="C","2,0",IF(AD24="D","1,0","0"))))</f>
        <v>0</v>
      </c>
      <c r="AF24" s="10"/>
      <c r="AG24" s="11"/>
      <c r="AH24" s="14">
        <f aca="true" t="shared" si="47" ref="AH24:AH31">AG24*0.6+AF24*0.4</f>
        <v>0</v>
      </c>
      <c r="AI24" s="12" t="str">
        <f aca="true" t="shared" si="48" ref="AI24:AI31">IF(AH24&lt;4,"F",IF(AH24&lt;5.5,"D",IF(AH24&lt;7,"C",IF(AH24&lt;8.5,"B","A"))))</f>
        <v>F</v>
      </c>
      <c r="AJ24" s="13" t="str">
        <f>IF(AI24="A","4,0",IF(AI24="B","3,0",IF(AI24="C","2,0",IF(AI24="D","1,0","0"))))</f>
        <v>0</v>
      </c>
    </row>
    <row r="25" spans="1:36" ht="18" customHeight="1">
      <c r="A25" s="6">
        <v>18</v>
      </c>
      <c r="B25" s="26" t="s">
        <v>668</v>
      </c>
      <c r="C25" s="22" t="s">
        <v>113</v>
      </c>
      <c r="D25" s="45" t="s">
        <v>82</v>
      </c>
      <c r="E25" s="82" t="s">
        <v>645</v>
      </c>
      <c r="F25" s="15">
        <f t="shared" si="18"/>
        <v>0.42857142857142855</v>
      </c>
      <c r="G25" s="10"/>
      <c r="H25" s="11"/>
      <c r="I25" s="14">
        <f t="shared" si="37"/>
        <v>0</v>
      </c>
      <c r="J25" s="12" t="str">
        <f t="shared" si="38"/>
        <v>F</v>
      </c>
      <c r="K25" s="13" t="str">
        <f aca="true" t="shared" si="49" ref="K25:K31">IF(J25="A","4,0",IF(J25="B","3,0",IF(J25="C","2,0",IF(J25="D","1,0","0"))))</f>
        <v>0</v>
      </c>
      <c r="L25" s="64"/>
      <c r="M25" s="65"/>
      <c r="N25" s="14">
        <f t="shared" si="39"/>
        <v>0</v>
      </c>
      <c r="O25" s="12" t="str">
        <f t="shared" si="40"/>
        <v>F</v>
      </c>
      <c r="P25" s="13" t="str">
        <f aca="true" t="shared" si="50" ref="P25:P31">IF(O25="A","4,0",IF(O25="B","3,0",IF(O25="C","2,0",IF(O25="D","1,0","0"))))</f>
        <v>0</v>
      </c>
      <c r="Q25" s="10"/>
      <c r="R25" s="11"/>
      <c r="S25" s="14">
        <f t="shared" si="41"/>
        <v>0</v>
      </c>
      <c r="T25" s="12" t="str">
        <f t="shared" si="42"/>
        <v>F</v>
      </c>
      <c r="U25" s="13" t="str">
        <f aca="true" t="shared" si="51" ref="U25:U31">IF(T25="A","4,0",IF(T25="B","3,0",IF(T25="C","2,0",IF(T25="D","1,0","0"))))</f>
        <v>0</v>
      </c>
      <c r="V25" s="10">
        <v>7</v>
      </c>
      <c r="W25" s="11"/>
      <c r="X25" s="14">
        <f t="shared" si="43"/>
        <v>2.8000000000000003</v>
      </c>
      <c r="Y25" s="12" t="str">
        <f t="shared" si="44"/>
        <v>F</v>
      </c>
      <c r="Z25" s="13" t="str">
        <f aca="true" t="shared" si="52" ref="Z25:Z31">IF(Y25="A","4,0",IF(Y25="B","3,0",IF(Y25="C","2,0",IF(Y25="D","1,0","0"))))</f>
        <v>0</v>
      </c>
      <c r="AA25" s="63">
        <v>7</v>
      </c>
      <c r="AB25" s="11"/>
      <c r="AC25" s="14">
        <f t="shared" si="45"/>
        <v>2.8000000000000003</v>
      </c>
      <c r="AD25" s="12" t="str">
        <f t="shared" si="46"/>
        <v>F</v>
      </c>
      <c r="AE25" s="13" t="str">
        <f aca="true" t="shared" si="53" ref="AE25:AE31">IF(AD25="A","4,0",IF(AD25="B","3,0",IF(AD25="C","2,0",IF(AD25="D","1,0","0"))))</f>
        <v>0</v>
      </c>
      <c r="AF25" s="63">
        <v>6</v>
      </c>
      <c r="AG25" s="11">
        <v>6</v>
      </c>
      <c r="AH25" s="14">
        <f t="shared" si="47"/>
        <v>6</v>
      </c>
      <c r="AI25" s="12" t="str">
        <f t="shared" si="48"/>
        <v>C</v>
      </c>
      <c r="AJ25" s="13" t="str">
        <f aca="true" t="shared" si="54" ref="AJ25:AJ31">IF(AI25="A","4,0",IF(AI25="B","3,0",IF(AI25="C","2,0",IF(AI25="D","1,0","0"))))</f>
        <v>2,0</v>
      </c>
    </row>
    <row r="26" spans="1:36" ht="18" customHeight="1">
      <c r="A26" s="6">
        <v>19</v>
      </c>
      <c r="B26" s="26" t="s">
        <v>669</v>
      </c>
      <c r="C26" s="77" t="s">
        <v>460</v>
      </c>
      <c r="D26" s="78" t="s">
        <v>63</v>
      </c>
      <c r="E26" s="136" t="s">
        <v>670</v>
      </c>
      <c r="F26" s="15">
        <f t="shared" si="18"/>
        <v>0</v>
      </c>
      <c r="G26" s="10"/>
      <c r="H26" s="11"/>
      <c r="I26" s="14">
        <f t="shared" si="37"/>
        <v>0</v>
      </c>
      <c r="J26" s="12" t="str">
        <f t="shared" si="38"/>
        <v>F</v>
      </c>
      <c r="K26" s="13" t="str">
        <f t="shared" si="49"/>
        <v>0</v>
      </c>
      <c r="L26" s="64"/>
      <c r="M26" s="65"/>
      <c r="N26" s="14">
        <f t="shared" si="39"/>
        <v>0</v>
      </c>
      <c r="O26" s="12" t="str">
        <f t="shared" si="40"/>
        <v>F</v>
      </c>
      <c r="P26" s="13" t="str">
        <f t="shared" si="50"/>
        <v>0</v>
      </c>
      <c r="Q26" s="10"/>
      <c r="R26" s="11"/>
      <c r="S26" s="14">
        <f t="shared" si="41"/>
        <v>0</v>
      </c>
      <c r="T26" s="12" t="str">
        <f t="shared" si="42"/>
        <v>F</v>
      </c>
      <c r="U26" s="13" t="str">
        <f t="shared" si="51"/>
        <v>0</v>
      </c>
      <c r="V26" s="10">
        <v>7</v>
      </c>
      <c r="W26" s="11"/>
      <c r="X26" s="14">
        <f t="shared" si="43"/>
        <v>2.8000000000000003</v>
      </c>
      <c r="Y26" s="12" t="str">
        <f t="shared" si="44"/>
        <v>F</v>
      </c>
      <c r="Z26" s="13" t="str">
        <f t="shared" si="52"/>
        <v>0</v>
      </c>
      <c r="AA26" s="10">
        <v>6.6</v>
      </c>
      <c r="AB26" s="11"/>
      <c r="AC26" s="14">
        <f t="shared" si="45"/>
        <v>2.64</v>
      </c>
      <c r="AD26" s="12" t="str">
        <f t="shared" si="46"/>
        <v>F</v>
      </c>
      <c r="AE26" s="13" t="str">
        <f t="shared" si="53"/>
        <v>0</v>
      </c>
      <c r="AF26" s="10"/>
      <c r="AG26" s="11"/>
      <c r="AH26" s="14">
        <f t="shared" si="47"/>
        <v>0</v>
      </c>
      <c r="AI26" s="12" t="str">
        <f t="shared" si="48"/>
        <v>F</v>
      </c>
      <c r="AJ26" s="13" t="str">
        <f t="shared" si="54"/>
        <v>0</v>
      </c>
    </row>
    <row r="27" spans="1:36" ht="18" customHeight="1">
      <c r="A27" s="6">
        <v>20</v>
      </c>
      <c r="B27" s="26" t="s">
        <v>671</v>
      </c>
      <c r="C27" s="77" t="s">
        <v>672</v>
      </c>
      <c r="D27" s="78" t="s">
        <v>102</v>
      </c>
      <c r="E27" s="136" t="s">
        <v>673</v>
      </c>
      <c r="F27" s="15">
        <f t="shared" si="18"/>
        <v>3.2857142857142856</v>
      </c>
      <c r="G27" s="10">
        <v>7.6</v>
      </c>
      <c r="H27" s="11">
        <v>7</v>
      </c>
      <c r="I27" s="14">
        <f t="shared" si="37"/>
        <v>7.24</v>
      </c>
      <c r="J27" s="12" t="str">
        <f t="shared" si="38"/>
        <v>B</v>
      </c>
      <c r="K27" s="13" t="str">
        <f t="shared" si="49"/>
        <v>3,0</v>
      </c>
      <c r="L27" s="66">
        <v>8</v>
      </c>
      <c r="M27" s="65">
        <v>8</v>
      </c>
      <c r="N27" s="14">
        <f t="shared" si="39"/>
        <v>8</v>
      </c>
      <c r="O27" s="12" t="str">
        <f t="shared" si="40"/>
        <v>B</v>
      </c>
      <c r="P27" s="13" t="str">
        <f t="shared" si="50"/>
        <v>3,0</v>
      </c>
      <c r="Q27" s="63">
        <v>9</v>
      </c>
      <c r="R27" s="11">
        <v>9</v>
      </c>
      <c r="S27" s="14">
        <f t="shared" si="41"/>
        <v>9</v>
      </c>
      <c r="T27" s="12" t="str">
        <f t="shared" si="42"/>
        <v>A</v>
      </c>
      <c r="U27" s="13" t="str">
        <f t="shared" si="51"/>
        <v>4,0</v>
      </c>
      <c r="V27" s="10">
        <v>8.6</v>
      </c>
      <c r="W27" s="11">
        <v>9</v>
      </c>
      <c r="X27" s="14">
        <f t="shared" si="43"/>
        <v>8.84</v>
      </c>
      <c r="Y27" s="12" t="str">
        <f t="shared" si="44"/>
        <v>A</v>
      </c>
      <c r="Z27" s="13" t="str">
        <f t="shared" si="52"/>
        <v>4,0</v>
      </c>
      <c r="AA27" s="10">
        <v>8.2</v>
      </c>
      <c r="AB27" s="11">
        <v>8</v>
      </c>
      <c r="AC27" s="14">
        <f t="shared" si="45"/>
        <v>8.08</v>
      </c>
      <c r="AD27" s="12" t="str">
        <f t="shared" si="46"/>
        <v>B</v>
      </c>
      <c r="AE27" s="13" t="str">
        <f t="shared" si="53"/>
        <v>3,0</v>
      </c>
      <c r="AF27" s="10">
        <v>9.3</v>
      </c>
      <c r="AG27" s="11">
        <v>7</v>
      </c>
      <c r="AH27" s="14">
        <f t="shared" si="47"/>
        <v>7.920000000000001</v>
      </c>
      <c r="AI27" s="12" t="str">
        <f t="shared" si="48"/>
        <v>B</v>
      </c>
      <c r="AJ27" s="13" t="str">
        <f t="shared" si="54"/>
        <v>3,0</v>
      </c>
    </row>
    <row r="28" spans="1:36" ht="18" customHeight="1">
      <c r="A28" s="6">
        <v>21</v>
      </c>
      <c r="B28" s="26" t="s">
        <v>674</v>
      </c>
      <c r="C28" s="137" t="s">
        <v>96</v>
      </c>
      <c r="D28" s="138" t="s">
        <v>59</v>
      </c>
      <c r="E28" s="136" t="s">
        <v>675</v>
      </c>
      <c r="F28" s="15">
        <f t="shared" si="18"/>
        <v>1.0714285714285714</v>
      </c>
      <c r="G28" s="10"/>
      <c r="H28" s="11"/>
      <c r="I28" s="14">
        <f t="shared" si="37"/>
        <v>0</v>
      </c>
      <c r="J28" s="12" t="str">
        <f t="shared" si="38"/>
        <v>F</v>
      </c>
      <c r="K28" s="13" t="str">
        <f t="shared" si="49"/>
        <v>0</v>
      </c>
      <c r="L28" s="66">
        <v>8</v>
      </c>
      <c r="M28" s="65">
        <v>8</v>
      </c>
      <c r="N28" s="14">
        <f t="shared" si="39"/>
        <v>8</v>
      </c>
      <c r="O28" s="12" t="str">
        <f t="shared" si="40"/>
        <v>B</v>
      </c>
      <c r="P28" s="13" t="str">
        <f t="shared" si="50"/>
        <v>3,0</v>
      </c>
      <c r="Q28" s="10">
        <v>8.3</v>
      </c>
      <c r="R28" s="11">
        <v>8</v>
      </c>
      <c r="S28" s="14">
        <f t="shared" si="41"/>
        <v>8.120000000000001</v>
      </c>
      <c r="T28" s="12" t="str">
        <f t="shared" si="42"/>
        <v>B</v>
      </c>
      <c r="U28" s="13" t="str">
        <f t="shared" si="51"/>
        <v>3,0</v>
      </c>
      <c r="V28" s="10">
        <v>7.2</v>
      </c>
      <c r="W28" s="11"/>
      <c r="X28" s="14">
        <f t="shared" si="43"/>
        <v>2.8800000000000003</v>
      </c>
      <c r="Y28" s="12" t="str">
        <f t="shared" si="44"/>
        <v>F</v>
      </c>
      <c r="Z28" s="13" t="str">
        <f t="shared" si="52"/>
        <v>0</v>
      </c>
      <c r="AA28" s="63">
        <v>7</v>
      </c>
      <c r="AB28" s="11"/>
      <c r="AC28" s="14">
        <f t="shared" si="45"/>
        <v>2.8000000000000003</v>
      </c>
      <c r="AD28" s="12" t="str">
        <f t="shared" si="46"/>
        <v>F</v>
      </c>
      <c r="AE28" s="13" t="str">
        <f t="shared" si="53"/>
        <v>0</v>
      </c>
      <c r="AF28" s="63">
        <v>7</v>
      </c>
      <c r="AG28" s="11">
        <v>7</v>
      </c>
      <c r="AH28" s="14">
        <f t="shared" si="47"/>
        <v>7</v>
      </c>
      <c r="AI28" s="12" t="str">
        <f t="shared" si="48"/>
        <v>B</v>
      </c>
      <c r="AJ28" s="13" t="str">
        <f t="shared" si="54"/>
        <v>3,0</v>
      </c>
    </row>
    <row r="29" spans="1:36" ht="18" customHeight="1">
      <c r="A29" s="6">
        <v>22</v>
      </c>
      <c r="B29" s="26" t="s">
        <v>676</v>
      </c>
      <c r="C29" s="22" t="s">
        <v>677</v>
      </c>
      <c r="D29" s="45" t="s">
        <v>94</v>
      </c>
      <c r="E29" s="99" t="s">
        <v>160</v>
      </c>
      <c r="F29" s="15"/>
      <c r="G29" s="10"/>
      <c r="H29" s="11"/>
      <c r="I29" s="14">
        <f t="shared" si="37"/>
        <v>0</v>
      </c>
      <c r="J29" s="12" t="str">
        <f t="shared" si="38"/>
        <v>F</v>
      </c>
      <c r="K29" s="13" t="str">
        <f t="shared" si="49"/>
        <v>0</v>
      </c>
      <c r="L29" s="64"/>
      <c r="M29" s="65"/>
      <c r="N29" s="14">
        <f t="shared" si="39"/>
        <v>0</v>
      </c>
      <c r="O29" s="12" t="str">
        <f t="shared" si="40"/>
        <v>F</v>
      </c>
      <c r="P29" s="13" t="str">
        <f t="shared" si="50"/>
        <v>0</v>
      </c>
      <c r="Q29" s="10"/>
      <c r="R29" s="11"/>
      <c r="S29" s="14">
        <f t="shared" si="41"/>
        <v>0</v>
      </c>
      <c r="T29" s="12" t="str">
        <f t="shared" si="42"/>
        <v>F</v>
      </c>
      <c r="U29" s="13" t="str">
        <f t="shared" si="51"/>
        <v>0</v>
      </c>
      <c r="V29" s="10"/>
      <c r="W29" s="11"/>
      <c r="X29" s="14">
        <f t="shared" si="43"/>
        <v>0</v>
      </c>
      <c r="Y29" s="12" t="str">
        <f t="shared" si="44"/>
        <v>F</v>
      </c>
      <c r="Z29" s="13" t="str">
        <f t="shared" si="52"/>
        <v>0</v>
      </c>
      <c r="AA29" s="10"/>
      <c r="AB29" s="11"/>
      <c r="AC29" s="14">
        <f t="shared" si="45"/>
        <v>0</v>
      </c>
      <c r="AD29" s="12" t="str">
        <f t="shared" si="46"/>
        <v>F</v>
      </c>
      <c r="AE29" s="13" t="str">
        <f t="shared" si="53"/>
        <v>0</v>
      </c>
      <c r="AF29" s="10"/>
      <c r="AG29" s="11"/>
      <c r="AH29" s="14">
        <f t="shared" si="47"/>
        <v>0</v>
      </c>
      <c r="AI29" s="12" t="str">
        <f t="shared" si="48"/>
        <v>F</v>
      </c>
      <c r="AJ29" s="13" t="str">
        <f t="shared" si="54"/>
        <v>0</v>
      </c>
    </row>
    <row r="30" spans="1:36" ht="18" customHeight="1">
      <c r="A30" s="6">
        <v>23</v>
      </c>
      <c r="B30" s="26" t="s">
        <v>678</v>
      </c>
      <c r="C30" s="77" t="s">
        <v>85</v>
      </c>
      <c r="D30" s="78" t="s">
        <v>62</v>
      </c>
      <c r="E30" s="136" t="s">
        <v>657</v>
      </c>
      <c r="F30" s="15"/>
      <c r="G30" s="10"/>
      <c r="H30" s="11"/>
      <c r="I30" s="14">
        <f t="shared" si="37"/>
        <v>0</v>
      </c>
      <c r="J30" s="12" t="str">
        <f t="shared" si="38"/>
        <v>F</v>
      </c>
      <c r="K30" s="13" t="str">
        <f t="shared" si="49"/>
        <v>0</v>
      </c>
      <c r="L30" s="64"/>
      <c r="M30" s="65"/>
      <c r="N30" s="14">
        <f t="shared" si="39"/>
        <v>0</v>
      </c>
      <c r="O30" s="12" t="str">
        <f t="shared" si="40"/>
        <v>F</v>
      </c>
      <c r="P30" s="13" t="str">
        <f t="shared" si="50"/>
        <v>0</v>
      </c>
      <c r="Q30" s="10"/>
      <c r="R30" s="11"/>
      <c r="S30" s="14">
        <f t="shared" si="41"/>
        <v>0</v>
      </c>
      <c r="T30" s="12" t="str">
        <f t="shared" si="42"/>
        <v>F</v>
      </c>
      <c r="U30" s="13" t="str">
        <f t="shared" si="51"/>
        <v>0</v>
      </c>
      <c r="V30" s="10"/>
      <c r="W30" s="11"/>
      <c r="X30" s="14">
        <f t="shared" si="43"/>
        <v>0</v>
      </c>
      <c r="Y30" s="12" t="str">
        <f t="shared" si="44"/>
        <v>F</v>
      </c>
      <c r="Z30" s="13" t="str">
        <f t="shared" si="52"/>
        <v>0</v>
      </c>
      <c r="AA30" s="10"/>
      <c r="AB30" s="11"/>
      <c r="AC30" s="14">
        <f t="shared" si="45"/>
        <v>0</v>
      </c>
      <c r="AD30" s="12" t="str">
        <f t="shared" si="46"/>
        <v>F</v>
      </c>
      <c r="AE30" s="13" t="str">
        <f t="shared" si="53"/>
        <v>0</v>
      </c>
      <c r="AF30" s="10"/>
      <c r="AG30" s="11"/>
      <c r="AH30" s="14">
        <f t="shared" si="47"/>
        <v>0</v>
      </c>
      <c r="AI30" s="12" t="str">
        <f t="shared" si="48"/>
        <v>F</v>
      </c>
      <c r="AJ30" s="13" t="str">
        <f t="shared" si="54"/>
        <v>0</v>
      </c>
    </row>
    <row r="31" spans="1:36" ht="18" customHeight="1">
      <c r="A31" s="6">
        <v>24</v>
      </c>
      <c r="B31" s="26" t="s">
        <v>679</v>
      </c>
      <c r="C31" s="119" t="s">
        <v>103</v>
      </c>
      <c r="D31" s="120" t="s">
        <v>83</v>
      </c>
      <c r="E31" s="139" t="s">
        <v>680</v>
      </c>
      <c r="F31" s="15">
        <f t="shared" si="18"/>
        <v>3</v>
      </c>
      <c r="G31" s="187">
        <v>7</v>
      </c>
      <c r="H31" s="188">
        <v>8</v>
      </c>
      <c r="I31" s="14">
        <f t="shared" si="37"/>
        <v>7.6</v>
      </c>
      <c r="J31" s="12" t="str">
        <f t="shared" si="38"/>
        <v>B</v>
      </c>
      <c r="K31" s="13" t="str">
        <f t="shared" si="49"/>
        <v>3,0</v>
      </c>
      <c r="L31" s="187">
        <v>6</v>
      </c>
      <c r="M31" s="188">
        <v>6</v>
      </c>
      <c r="N31" s="14">
        <f t="shared" si="39"/>
        <v>6</v>
      </c>
      <c r="O31" s="12" t="str">
        <f t="shared" si="40"/>
        <v>C</v>
      </c>
      <c r="P31" s="13" t="str">
        <f t="shared" si="50"/>
        <v>2,0</v>
      </c>
      <c r="Q31" s="63">
        <v>9</v>
      </c>
      <c r="R31" s="11">
        <v>8</v>
      </c>
      <c r="S31" s="14">
        <f t="shared" si="41"/>
        <v>8.4</v>
      </c>
      <c r="T31" s="12" t="str">
        <f t="shared" si="42"/>
        <v>B</v>
      </c>
      <c r="U31" s="13" t="str">
        <f t="shared" si="51"/>
        <v>3,0</v>
      </c>
      <c r="V31" s="187">
        <v>8</v>
      </c>
      <c r="W31" s="188">
        <v>8</v>
      </c>
      <c r="X31" s="14">
        <f t="shared" si="43"/>
        <v>8</v>
      </c>
      <c r="Y31" s="12" t="str">
        <f t="shared" si="44"/>
        <v>B</v>
      </c>
      <c r="Z31" s="13" t="str">
        <f t="shared" si="52"/>
        <v>3,0</v>
      </c>
      <c r="AA31" s="187">
        <v>7</v>
      </c>
      <c r="AB31" s="188">
        <v>7</v>
      </c>
      <c r="AC31" s="14">
        <f t="shared" si="45"/>
        <v>7</v>
      </c>
      <c r="AD31" s="12" t="str">
        <f t="shared" si="46"/>
        <v>B</v>
      </c>
      <c r="AE31" s="13" t="str">
        <f t="shared" si="53"/>
        <v>3,0</v>
      </c>
      <c r="AF31" s="10">
        <v>7.3</v>
      </c>
      <c r="AG31" s="11">
        <v>7</v>
      </c>
      <c r="AH31" s="14">
        <f t="shared" si="47"/>
        <v>7.12</v>
      </c>
      <c r="AI31" s="12" t="str">
        <f t="shared" si="48"/>
        <v>B</v>
      </c>
      <c r="AJ31" s="13" t="str">
        <f t="shared" si="54"/>
        <v>3,0</v>
      </c>
    </row>
    <row r="32" spans="1:36" ht="18" customHeight="1">
      <c r="A32" s="6">
        <v>25</v>
      </c>
      <c r="B32" s="26" t="s">
        <v>681</v>
      </c>
      <c r="C32" s="77" t="s">
        <v>682</v>
      </c>
      <c r="D32" s="78" t="s">
        <v>109</v>
      </c>
      <c r="E32" s="140" t="s">
        <v>683</v>
      </c>
      <c r="F32" s="15">
        <f t="shared" si="18"/>
        <v>2.7857142857142856</v>
      </c>
      <c r="G32" s="10">
        <v>6.8</v>
      </c>
      <c r="H32" s="11">
        <v>8</v>
      </c>
      <c r="I32" s="14">
        <f>H32*0.6+G32*0.4</f>
        <v>7.52</v>
      </c>
      <c r="J32" s="12" t="str">
        <f>IF(I32&lt;4,"F",IF(I32&lt;5.5,"D",IF(I32&lt;7,"C",IF(I32&lt;8.5,"B","A"))))</f>
        <v>B</v>
      </c>
      <c r="K32" s="13" t="str">
        <f>IF(J32="A","4,0",IF(J32="B","3,0",IF(J32="C","2,0",IF(J32="D","1,0","0"))))</f>
        <v>3,0</v>
      </c>
      <c r="L32" s="66">
        <v>8</v>
      </c>
      <c r="M32" s="65">
        <v>7</v>
      </c>
      <c r="N32" s="14">
        <f>M32*0.6+L32*0.4</f>
        <v>7.4</v>
      </c>
      <c r="O32" s="12" t="str">
        <f>IF(N32&lt;4,"F",IF(N32&lt;5.5,"D",IF(N32&lt;7,"C",IF(N32&lt;8.5,"B","A"))))</f>
        <v>B</v>
      </c>
      <c r="P32" s="13" t="str">
        <f>IF(O32="A","4,0",IF(O32="B","3,0",IF(O32="C","2,0",IF(O32="D","1,0","0"))))</f>
        <v>3,0</v>
      </c>
      <c r="Q32" s="63">
        <v>9</v>
      </c>
      <c r="R32" s="11">
        <v>7</v>
      </c>
      <c r="S32" s="14">
        <f>R32*0.6+Q32*0.4</f>
        <v>7.800000000000001</v>
      </c>
      <c r="T32" s="12" t="str">
        <f>IF(S32&lt;4,"F",IF(S32&lt;5.5,"D",IF(S32&lt;7,"C",IF(S32&lt;8.5,"B","A"))))</f>
        <v>B</v>
      </c>
      <c r="U32" s="13" t="str">
        <f>IF(T32="A","4,0",IF(T32="B","3,0",IF(T32="C","2,0",IF(T32="D","1,0","0"))))</f>
        <v>3,0</v>
      </c>
      <c r="V32" s="10">
        <v>8.2</v>
      </c>
      <c r="W32" s="11">
        <v>7</v>
      </c>
      <c r="X32" s="14">
        <f>W32*0.6+V32*0.4</f>
        <v>7.48</v>
      </c>
      <c r="Y32" s="12" t="str">
        <f>IF(X32&lt;4,"F",IF(X32&lt;5.5,"D",IF(X32&lt;7,"C",IF(X32&lt;8.5,"B","A"))))</f>
        <v>B</v>
      </c>
      <c r="Z32" s="13" t="str">
        <f>IF(Y32="A","4,0",IF(Y32="B","3,0",IF(Y32="C","2,0",IF(Y32="D","1,0","0"))))</f>
        <v>3,0</v>
      </c>
      <c r="AA32" s="10">
        <v>7.2</v>
      </c>
      <c r="AB32" s="11">
        <v>7</v>
      </c>
      <c r="AC32" s="14">
        <f>AB32*0.6+AA32*0.4</f>
        <v>7.08</v>
      </c>
      <c r="AD32" s="12" t="str">
        <f>IF(AC32&lt;4,"F",IF(AC32&lt;5.5,"D",IF(AC32&lt;7,"C",IF(AC32&lt;8.5,"B","A"))))</f>
        <v>B</v>
      </c>
      <c r="AE32" s="13" t="str">
        <f>IF(AD32="A","4,0",IF(AD32="B","3,0",IF(AD32="C","2,0",IF(AD32="D","1,0","0"))))</f>
        <v>3,0</v>
      </c>
      <c r="AF32" s="10">
        <v>7.7</v>
      </c>
      <c r="AG32" s="11">
        <v>5</v>
      </c>
      <c r="AH32" s="14">
        <f>AG32*0.6+AF32*0.4</f>
        <v>6.08</v>
      </c>
      <c r="AI32" s="12" t="str">
        <f>IF(AH32&lt;4,"F",IF(AH32&lt;5.5,"D",IF(AH32&lt;7,"C",IF(AH32&lt;8.5,"B","A"))))</f>
        <v>C</v>
      </c>
      <c r="AJ32" s="13" t="str">
        <f>IF(AI32="A","4,0",IF(AI32="B","3,0",IF(AI32="C","2,0",IF(AI32="D","1,0","0"))))</f>
        <v>2,0</v>
      </c>
    </row>
    <row r="33" spans="1:36" ht="18" customHeight="1">
      <c r="A33" s="6">
        <v>26</v>
      </c>
      <c r="B33" s="26" t="s">
        <v>684</v>
      </c>
      <c r="C33" s="77" t="s">
        <v>73</v>
      </c>
      <c r="D33" s="78" t="s">
        <v>685</v>
      </c>
      <c r="E33" s="136" t="s">
        <v>686</v>
      </c>
      <c r="F33" s="15"/>
      <c r="G33" s="10"/>
      <c r="H33" s="11"/>
      <c r="I33" s="14">
        <f>H33*0.6+G33*0.4</f>
        <v>0</v>
      </c>
      <c r="J33" s="12" t="str">
        <f>IF(I33&lt;4,"F",IF(I33&lt;5.5,"D",IF(I33&lt;7,"C",IF(I33&lt;8.5,"B","A"))))</f>
        <v>F</v>
      </c>
      <c r="K33" s="13" t="str">
        <f>IF(J33="A","4,0",IF(J33="B","3,0",IF(J33="C","2,0",IF(J33="D","1,0","0"))))</f>
        <v>0</v>
      </c>
      <c r="L33" s="64"/>
      <c r="M33" s="65"/>
      <c r="N33" s="14">
        <f>M33*0.6+L33*0.4</f>
        <v>0</v>
      </c>
      <c r="O33" s="12" t="str">
        <f>IF(N33&lt;4,"F",IF(N33&lt;5.5,"D",IF(N33&lt;7,"C",IF(N33&lt;8.5,"B","A"))))</f>
        <v>F</v>
      </c>
      <c r="P33" s="13" t="str">
        <f>IF(O33="A","4,0",IF(O33="B","3,0",IF(O33="C","2,0",IF(O33="D","1,0","0"))))</f>
        <v>0</v>
      </c>
      <c r="Q33" s="10"/>
      <c r="R33" s="11"/>
      <c r="S33" s="14">
        <f>R33*0.6+Q33*0.4</f>
        <v>0</v>
      </c>
      <c r="T33" s="12" t="str">
        <f>IF(S33&lt;4,"F",IF(S33&lt;5.5,"D",IF(S33&lt;7,"C",IF(S33&lt;8.5,"B","A"))))</f>
        <v>F</v>
      </c>
      <c r="U33" s="13" t="str">
        <f>IF(T33="A","4,0",IF(T33="B","3,0",IF(T33="C","2,0",IF(T33="D","1,0","0"))))</f>
        <v>0</v>
      </c>
      <c r="V33" s="10"/>
      <c r="W33" s="11"/>
      <c r="X33" s="14">
        <f>W33*0.6+V33*0.4</f>
        <v>0</v>
      </c>
      <c r="Y33" s="12" t="str">
        <f>IF(X33&lt;4,"F",IF(X33&lt;5.5,"D",IF(X33&lt;7,"C",IF(X33&lt;8.5,"B","A"))))</f>
        <v>F</v>
      </c>
      <c r="Z33" s="13" t="str">
        <f>IF(Y33="A","4,0",IF(Y33="B","3,0",IF(Y33="C","2,0",IF(Y33="D","1,0","0"))))</f>
        <v>0</v>
      </c>
      <c r="AA33" s="10"/>
      <c r="AB33" s="11"/>
      <c r="AC33" s="14">
        <f>AB33*0.6+AA33*0.4</f>
        <v>0</v>
      </c>
      <c r="AD33" s="12" t="str">
        <f>IF(AC33&lt;4,"F",IF(AC33&lt;5.5,"D",IF(AC33&lt;7,"C",IF(AC33&lt;8.5,"B","A"))))</f>
        <v>F</v>
      </c>
      <c r="AE33" s="13" t="str">
        <f>IF(AD33="A","4,0",IF(AD33="B","3,0",IF(AD33="C","2,0",IF(AD33="D","1,0","0"))))</f>
        <v>0</v>
      </c>
      <c r="AF33" s="10"/>
      <c r="AG33" s="11"/>
      <c r="AH33" s="14">
        <f>AG33*0.6+AF33*0.4</f>
        <v>0</v>
      </c>
      <c r="AI33" s="12" t="str">
        <f>IF(AH33&lt;4,"F",IF(AH33&lt;5.5,"D",IF(AH33&lt;7,"C",IF(AH33&lt;8.5,"B","A"))))</f>
        <v>F</v>
      </c>
      <c r="AJ33" s="13" t="str">
        <f>IF(AI33="A","4,0",IF(AI33="B","3,0",IF(AI33="C","2,0",IF(AI33="D","1,0","0"))))</f>
        <v>0</v>
      </c>
    </row>
    <row r="34" spans="1:36" ht="18" customHeight="1">
      <c r="A34" s="6">
        <v>27</v>
      </c>
      <c r="B34" s="26" t="s">
        <v>687</v>
      </c>
      <c r="C34" s="22" t="s">
        <v>688</v>
      </c>
      <c r="D34" s="45" t="s">
        <v>689</v>
      </c>
      <c r="E34" s="82" t="s">
        <v>690</v>
      </c>
      <c r="F34" s="15">
        <f t="shared" si="18"/>
        <v>1.0714285714285714</v>
      </c>
      <c r="G34" s="10"/>
      <c r="H34" s="11"/>
      <c r="I34" s="14">
        <f>H34*0.6+G34*0.4</f>
        <v>0</v>
      </c>
      <c r="J34" s="12" t="str">
        <f>IF(I34&lt;4,"F",IF(I34&lt;5.5,"D",IF(I34&lt;7,"C",IF(I34&lt;8.5,"B","A"))))</f>
        <v>F</v>
      </c>
      <c r="K34" s="13" t="str">
        <f>IF(J34="A","4,0",IF(J34="B","3,0",IF(J34="C","2,0",IF(J34="D","1,0","0"))))</f>
        <v>0</v>
      </c>
      <c r="L34" s="64"/>
      <c r="M34" s="65"/>
      <c r="N34" s="14">
        <f>M34*0.6+L34*0.4</f>
        <v>0</v>
      </c>
      <c r="O34" s="12" t="str">
        <f>IF(N34&lt;4,"F",IF(N34&lt;5.5,"D",IF(N34&lt;7,"C",IF(N34&lt;8.5,"B","A"))))</f>
        <v>F</v>
      </c>
      <c r="P34" s="13" t="str">
        <f>IF(O34="A","4,0",IF(O34="B","3,0",IF(O34="C","2,0",IF(O34="D","1,0","0"))))</f>
        <v>0</v>
      </c>
      <c r="Q34" s="63">
        <v>7</v>
      </c>
      <c r="R34" s="11">
        <v>8</v>
      </c>
      <c r="S34" s="14">
        <f>R34*0.6+Q34*0.4</f>
        <v>7.6</v>
      </c>
      <c r="T34" s="12" t="str">
        <f>IF(S34&lt;4,"F",IF(S34&lt;5.5,"D",IF(S34&lt;7,"C",IF(S34&lt;8.5,"B","A"))))</f>
        <v>B</v>
      </c>
      <c r="U34" s="13" t="str">
        <f>IF(T34="A","4,0",IF(T34="B","3,0",IF(T34="C","2,0",IF(T34="D","1,0","0"))))</f>
        <v>3,0</v>
      </c>
      <c r="V34" s="10">
        <v>7.4</v>
      </c>
      <c r="W34" s="11"/>
      <c r="X34" s="14">
        <f>W34*0.6+V34*0.4</f>
        <v>2.9600000000000004</v>
      </c>
      <c r="Y34" s="12" t="str">
        <f>IF(X34&lt;4,"F",IF(X34&lt;5.5,"D",IF(X34&lt;7,"C",IF(X34&lt;8.5,"B","A"))))</f>
        <v>F</v>
      </c>
      <c r="Z34" s="13" t="str">
        <f>IF(Y34="A","4,0",IF(Y34="B","3,0",IF(Y34="C","2,0",IF(Y34="D","1,0","0"))))</f>
        <v>0</v>
      </c>
      <c r="AA34" s="10"/>
      <c r="AB34" s="11"/>
      <c r="AC34" s="14">
        <f>AB34*0.6+AA34*0.4</f>
        <v>0</v>
      </c>
      <c r="AD34" s="12" t="str">
        <f>IF(AC34&lt;4,"F",IF(AC34&lt;5.5,"D",IF(AC34&lt;7,"C",IF(AC34&lt;8.5,"B","A"))))</f>
        <v>F</v>
      </c>
      <c r="AE34" s="13" t="str">
        <f>IF(AD34="A","4,0",IF(AD34="B","3,0",IF(AD34="C","2,0",IF(AD34="D","1,0","0"))))</f>
        <v>0</v>
      </c>
      <c r="AF34" s="63">
        <v>7</v>
      </c>
      <c r="AG34" s="11">
        <v>7</v>
      </c>
      <c r="AH34" s="14">
        <f>AG34*0.6+AF34*0.4</f>
        <v>7</v>
      </c>
      <c r="AI34" s="12" t="str">
        <f>IF(AH34&lt;4,"F",IF(AH34&lt;5.5,"D",IF(AH34&lt;7,"C",IF(AH34&lt;8.5,"B","A"))))</f>
        <v>B</v>
      </c>
      <c r="AJ34" s="13" t="str">
        <f>IF(AI34="A","4,0",IF(AI34="B","3,0",IF(AI34="C","2,0",IF(AI34="D","1,0","0"))))</f>
        <v>3,0</v>
      </c>
    </row>
    <row r="35" spans="1:36" ht="18" customHeight="1">
      <c r="A35" s="6">
        <v>28</v>
      </c>
      <c r="B35" s="26" t="s">
        <v>691</v>
      </c>
      <c r="C35" s="77" t="s">
        <v>110</v>
      </c>
      <c r="D35" s="78" t="s">
        <v>28</v>
      </c>
      <c r="E35" s="86" t="s">
        <v>692</v>
      </c>
      <c r="F35" s="15"/>
      <c r="G35" s="10"/>
      <c r="H35" s="11"/>
      <c r="I35" s="14">
        <f>H35*0.6+G35*0.4</f>
        <v>0</v>
      </c>
      <c r="J35" s="12" t="str">
        <f>IF(I35&lt;4,"F",IF(I35&lt;5.5,"D",IF(I35&lt;7,"C",IF(I35&lt;8.5,"B","A"))))</f>
        <v>F</v>
      </c>
      <c r="K35" s="13" t="str">
        <f>IF(J35="A","4,0",IF(J35="B","3,0",IF(J35="C","2,0",IF(J35="D","1,0","0"))))</f>
        <v>0</v>
      </c>
      <c r="L35" s="10"/>
      <c r="M35" s="11"/>
      <c r="N35" s="14">
        <f>M35*0.6+L35*0.4</f>
        <v>0</v>
      </c>
      <c r="O35" s="12" t="str">
        <f>IF(N35&lt;4,"F",IF(N35&lt;5.5,"D",IF(N35&lt;7,"C",IF(N35&lt;8.5,"B","A"))))</f>
        <v>F</v>
      </c>
      <c r="P35" s="13" t="str">
        <f>IF(O35="A","4,0",IF(O35="B","3,0",IF(O35="C","2,0",IF(O35="D","1,0","0"))))</f>
        <v>0</v>
      </c>
      <c r="Q35" s="10"/>
      <c r="R35" s="11"/>
      <c r="S35" s="14">
        <f>R35*0.6+Q35*0.4</f>
        <v>0</v>
      </c>
      <c r="T35" s="12" t="str">
        <f>IF(S35&lt;4,"F",IF(S35&lt;5.5,"D",IF(S35&lt;7,"C",IF(S35&lt;8.5,"B","A"))))</f>
        <v>F</v>
      </c>
      <c r="U35" s="13" t="str">
        <f>IF(T35="A","4,0",IF(T35="B","3,0",IF(T35="C","2,0",IF(T35="D","1,0","0"))))</f>
        <v>0</v>
      </c>
      <c r="V35" s="10"/>
      <c r="W35" s="11"/>
      <c r="X35" s="14">
        <f>W35*0.6+V35*0.4</f>
        <v>0</v>
      </c>
      <c r="Y35" s="12" t="str">
        <f>IF(X35&lt;4,"F",IF(X35&lt;5.5,"D",IF(X35&lt;7,"C",IF(X35&lt;8.5,"B","A"))))</f>
        <v>F</v>
      </c>
      <c r="Z35" s="13" t="str">
        <f>IF(Y35="A","4,0",IF(Y35="B","3,0",IF(Y35="C","2,0",IF(Y35="D","1,0","0"))))</f>
        <v>0</v>
      </c>
      <c r="AA35" s="10"/>
      <c r="AB35" s="11"/>
      <c r="AC35" s="14">
        <f>AB35*0.6+AA35*0.4</f>
        <v>0</v>
      </c>
      <c r="AD35" s="12" t="str">
        <f>IF(AC35&lt;4,"F",IF(AC35&lt;5.5,"D",IF(AC35&lt;7,"C",IF(AC35&lt;8.5,"B","A"))))</f>
        <v>F</v>
      </c>
      <c r="AE35" s="13" t="str">
        <f>IF(AD35="A","4,0",IF(AD35="B","3,0",IF(AD35="C","2,0",IF(AD35="D","1,0","0"))))</f>
        <v>0</v>
      </c>
      <c r="AF35" s="10"/>
      <c r="AG35" s="11"/>
      <c r="AH35" s="14">
        <f>AG35*0.6+AF35*0.4</f>
        <v>0</v>
      </c>
      <c r="AI35" s="12" t="str">
        <f>IF(AH35&lt;4,"F",IF(AH35&lt;5.5,"D",IF(AH35&lt;7,"C",IF(AH35&lt;8.5,"B","A"))))</f>
        <v>F</v>
      </c>
      <c r="AJ35" s="13" t="str">
        <f>IF(AI35="A","4,0",IF(AI35="B","3,0",IF(AI35="C","2,0",IF(AI35="D","1,0","0"))))</f>
        <v>0</v>
      </c>
    </row>
    <row r="36" ht="12.75">
      <c r="L36" s="16"/>
    </row>
    <row r="37" ht="12.75">
      <c r="L37" s="17"/>
    </row>
    <row r="39" spans="5:6" ht="12.75">
      <c r="E39" s="192"/>
      <c r="F39" s="2" t="s">
        <v>871</v>
      </c>
    </row>
  </sheetData>
  <sheetProtection/>
  <mergeCells count="18">
    <mergeCell ref="AF5:AJ5"/>
    <mergeCell ref="AF6:AJ6"/>
    <mergeCell ref="A4:F4"/>
    <mergeCell ref="A5:A6"/>
    <mergeCell ref="B5:B6"/>
    <mergeCell ref="C5:D6"/>
    <mergeCell ref="E5:E6"/>
    <mergeCell ref="G5:K5"/>
    <mergeCell ref="C7:D7"/>
    <mergeCell ref="AA5:AE5"/>
    <mergeCell ref="L5:P5"/>
    <mergeCell ref="G6:K6"/>
    <mergeCell ref="AA6:AE6"/>
    <mergeCell ref="L6:P6"/>
    <mergeCell ref="Q5:U5"/>
    <mergeCell ref="Q6:U6"/>
    <mergeCell ref="V5:Z5"/>
    <mergeCell ref="V6:Z6"/>
  </mergeCells>
  <conditionalFormatting sqref="C21">
    <cfRule type="duplicateValues" priority="1" dxfId="0" stopIfTrue="1">
      <formula>AND(COUNTIF($C$21:$C$21,C21)&gt;1,NOT(ISBLANK(C21)))</formula>
    </cfRule>
  </conditionalFormatting>
  <printOptions/>
  <pageMargins left="0.2" right="0.2" top="0.24" bottom="0.21" header="0.2" footer="0.19"/>
  <pageSetup horizontalDpi="600" verticalDpi="6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Z10"/>
  <sheetViews>
    <sheetView zoomScalePageLayoutView="0" workbookViewId="0" topLeftCell="B1">
      <selection activeCell="Y19" sqref="Y19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3.140625" style="2" customWidth="1"/>
    <col min="4" max="4" width="8.140625" style="2" customWidth="1"/>
    <col min="5" max="5" width="12.00390625" style="2" customWidth="1"/>
    <col min="6" max="6" width="8.421875" style="2" customWidth="1"/>
    <col min="7" max="26" width="4.8515625" style="2" customWidth="1"/>
    <col min="27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s="3" customFormat="1" ht="21" customHeight="1">
      <c r="A4" s="203" t="s">
        <v>860</v>
      </c>
      <c r="B4" s="203"/>
      <c r="C4" s="203"/>
      <c r="D4" s="203"/>
      <c r="E4" s="203"/>
      <c r="F4" s="203"/>
      <c r="H4" s="4"/>
      <c r="L4" s="4"/>
      <c r="M4" s="4"/>
    </row>
    <row r="5" spans="1:26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858</v>
      </c>
      <c r="H5" s="196"/>
      <c r="I5" s="196"/>
      <c r="J5" s="196"/>
      <c r="K5" s="197"/>
      <c r="L5" s="195" t="s">
        <v>859</v>
      </c>
      <c r="M5" s="196"/>
      <c r="N5" s="196"/>
      <c r="O5" s="196"/>
      <c r="P5" s="197"/>
      <c r="Q5" s="195" t="s">
        <v>123</v>
      </c>
      <c r="R5" s="196"/>
      <c r="S5" s="196"/>
      <c r="T5" s="196"/>
      <c r="U5" s="197"/>
      <c r="V5" s="195" t="s">
        <v>120</v>
      </c>
      <c r="W5" s="196"/>
      <c r="X5" s="196"/>
      <c r="Y5" s="196"/>
      <c r="Z5" s="197"/>
    </row>
    <row r="6" spans="1:26" ht="21.75" customHeight="1">
      <c r="A6" s="205"/>
      <c r="B6" s="205"/>
      <c r="C6" s="208"/>
      <c r="D6" s="209"/>
      <c r="E6" s="205"/>
      <c r="F6" s="7">
        <f>SUM(G6:Z6)</f>
        <v>5</v>
      </c>
      <c r="G6" s="195">
        <v>2</v>
      </c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/>
      <c r="R6" s="196"/>
      <c r="S6" s="196"/>
      <c r="T6" s="196"/>
      <c r="U6" s="197"/>
      <c r="V6" s="195">
        <v>1</v>
      </c>
      <c r="W6" s="196"/>
      <c r="X6" s="196"/>
      <c r="Y6" s="196"/>
      <c r="Z6" s="197"/>
    </row>
    <row r="7" spans="1:26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</row>
    <row r="8" spans="1:26" ht="18" customHeight="1">
      <c r="A8" s="6">
        <v>1</v>
      </c>
      <c r="B8" s="26" t="s">
        <v>694</v>
      </c>
      <c r="C8" s="22" t="s">
        <v>608</v>
      </c>
      <c r="D8" s="45" t="s">
        <v>28</v>
      </c>
      <c r="E8" s="87" t="s">
        <v>695</v>
      </c>
      <c r="F8" s="15">
        <f>(K8*$G$6+P8*$L$6+Z8*$V$6)/$F$6</f>
        <v>3.2</v>
      </c>
      <c r="G8" s="10">
        <v>7.6</v>
      </c>
      <c r="H8" s="11">
        <v>7</v>
      </c>
      <c r="I8" s="14">
        <f>H8*0.6+G8*0.4</f>
        <v>7.24</v>
      </c>
      <c r="J8" s="12" t="str">
        <f>IF(I8&lt;4,"F",IF(I8&lt;5.5,"D",IF(I8&lt;7,"C",IF(I8&lt;8.5,"B","A"))))</f>
        <v>B</v>
      </c>
      <c r="K8" s="13" t="str">
        <f>IF(J8="A","4,0",IF(J8="B","3,0",IF(J8="C","2,0",IF(J8="D","1,0","0"))))</f>
        <v>3,0</v>
      </c>
      <c r="L8" s="10">
        <v>7.4</v>
      </c>
      <c r="M8" s="11">
        <v>8</v>
      </c>
      <c r="N8" s="14">
        <f>M8*0.6+L8*0.4</f>
        <v>7.76</v>
      </c>
      <c r="O8" s="12" t="str">
        <f>IF(N8&lt;4,"F",IF(N8&lt;5.5,"D",IF(N8&lt;7,"C",IF(N8&lt;8.5,"B","A"))))</f>
        <v>B</v>
      </c>
      <c r="P8" s="13" t="str">
        <f>IF(O8="A","4,0",IF(O8="B","3,0",IF(O8="C","2,0",IF(O8="D","1,0","0"))))</f>
        <v>3,0</v>
      </c>
      <c r="Q8" s="10">
        <v>7</v>
      </c>
      <c r="R8" s="11">
        <v>8</v>
      </c>
      <c r="S8" s="14">
        <f>R8*0.6+Q8*0.4</f>
        <v>7.6</v>
      </c>
      <c r="T8" s="12" t="str">
        <f>IF(S8&lt;4,"F",IF(S8&lt;5.5,"D",IF(S8&lt;7,"C",IF(S8&lt;8.5,"B","A"))))</f>
        <v>B</v>
      </c>
      <c r="U8" s="13" t="str">
        <f>IF(T8="A","4,0",IF(T8="B","3,0",IF(T8="C","2,0",IF(T8="D","1,0","0"))))</f>
        <v>3,0</v>
      </c>
      <c r="V8" s="10">
        <v>9.5</v>
      </c>
      <c r="W8" s="11">
        <v>8</v>
      </c>
      <c r="X8" s="14">
        <f>W8*0.6+V8*0.4</f>
        <v>8.6</v>
      </c>
      <c r="Y8" s="12" t="str">
        <f>IF(X8&lt;4,"F",IF(X8&lt;5.5,"D",IF(X8&lt;7,"C",IF(X8&lt;8.5,"B","A"))))</f>
        <v>A</v>
      </c>
      <c r="Z8" s="13" t="str">
        <f>IF(Y8="A","4,0",IF(Y8="B","3,0",IF(Y8="C","2,0",IF(Y8="D","1,0","0"))))</f>
        <v>4,0</v>
      </c>
    </row>
    <row r="9" ht="12.75">
      <c r="Q9" s="16"/>
    </row>
    <row r="10" ht="12.75">
      <c r="Q10" s="17"/>
    </row>
  </sheetData>
  <sheetProtection/>
  <mergeCells count="14">
    <mergeCell ref="A4:F4"/>
    <mergeCell ref="A5:A6"/>
    <mergeCell ref="B5:B6"/>
    <mergeCell ref="C5:D6"/>
    <mergeCell ref="E5:E6"/>
    <mergeCell ref="G5:K5"/>
    <mergeCell ref="C7:D7"/>
    <mergeCell ref="G6:K6"/>
    <mergeCell ref="L6:P6"/>
    <mergeCell ref="Q6:U6"/>
    <mergeCell ref="V6:Z6"/>
    <mergeCell ref="V5:Z5"/>
    <mergeCell ref="L5:P5"/>
    <mergeCell ref="Q5:U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U10"/>
  <sheetViews>
    <sheetView zoomScalePageLayoutView="0" workbookViewId="0" topLeftCell="A1">
      <selection activeCell="P18" sqref="P18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3.140625" style="2" customWidth="1"/>
    <col min="4" max="4" width="8.140625" style="2" customWidth="1"/>
    <col min="5" max="5" width="10.7109375" style="2" customWidth="1"/>
    <col min="6" max="6" width="9.140625" style="2" customWidth="1"/>
    <col min="7" max="21" width="4.8515625" style="2" customWidth="1"/>
    <col min="22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s="3" customFormat="1" ht="21" customHeight="1">
      <c r="A4" s="203" t="s">
        <v>693</v>
      </c>
      <c r="B4" s="203"/>
      <c r="C4" s="203"/>
      <c r="D4" s="203"/>
      <c r="E4" s="203"/>
      <c r="F4" s="203"/>
      <c r="H4" s="4"/>
      <c r="L4" s="4"/>
      <c r="M4" s="4"/>
    </row>
    <row r="5" spans="1:2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20</v>
      </c>
      <c r="H5" s="196"/>
      <c r="I5" s="196"/>
      <c r="J5" s="196"/>
      <c r="K5" s="197"/>
      <c r="L5" s="195" t="s">
        <v>21</v>
      </c>
      <c r="M5" s="196"/>
      <c r="N5" s="196"/>
      <c r="O5" s="196"/>
      <c r="P5" s="197"/>
      <c r="Q5" s="195" t="s">
        <v>17</v>
      </c>
      <c r="R5" s="196"/>
      <c r="S5" s="196"/>
      <c r="T5" s="196"/>
      <c r="U5" s="197"/>
    </row>
    <row r="6" spans="1:21" ht="21.75" customHeight="1">
      <c r="A6" s="205"/>
      <c r="B6" s="205"/>
      <c r="C6" s="208"/>
      <c r="D6" s="209"/>
      <c r="E6" s="205"/>
      <c r="F6" s="7">
        <f>SUM(G6:U6)</f>
        <v>8</v>
      </c>
      <c r="G6" s="195">
        <v>2</v>
      </c>
      <c r="H6" s="196"/>
      <c r="I6" s="196"/>
      <c r="J6" s="196"/>
      <c r="K6" s="197"/>
      <c r="L6" s="195">
        <v>3</v>
      </c>
      <c r="M6" s="196"/>
      <c r="N6" s="196"/>
      <c r="O6" s="196"/>
      <c r="P6" s="197"/>
      <c r="Q6" s="195">
        <v>3</v>
      </c>
      <c r="R6" s="196"/>
      <c r="S6" s="196"/>
      <c r="T6" s="196"/>
      <c r="U6" s="197"/>
    </row>
    <row r="7" spans="1:2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</row>
    <row r="8" spans="1:21" ht="18" customHeight="1">
      <c r="A8" s="6">
        <v>1</v>
      </c>
      <c r="B8" s="26" t="s">
        <v>696</v>
      </c>
      <c r="C8" s="106" t="s">
        <v>697</v>
      </c>
      <c r="D8" s="45" t="s">
        <v>698</v>
      </c>
      <c r="E8" s="141" t="s">
        <v>699</v>
      </c>
      <c r="F8" s="15">
        <f>(K8*$G$6+P8*$L$6+U8*$Q$6)/$F$6</f>
        <v>3.375</v>
      </c>
      <c r="G8" s="10">
        <v>8</v>
      </c>
      <c r="H8" s="11">
        <v>8</v>
      </c>
      <c r="I8" s="14">
        <f>H8*0.6+G8*0.4</f>
        <v>8</v>
      </c>
      <c r="J8" s="12" t="str">
        <f>IF(I8&lt;4,"F",IF(I8&lt;5.5,"D",IF(I8&lt;7,"C",IF(I8&lt;8.5,"B","A"))))</f>
        <v>B</v>
      </c>
      <c r="K8" s="13" t="str">
        <f>IF(J8="A","4,0",IF(J8="B","3,0",IF(J8="C","2,0",IF(J8="D","1,0","0"))))</f>
        <v>3,0</v>
      </c>
      <c r="L8" s="63">
        <v>8</v>
      </c>
      <c r="M8" s="11">
        <v>8</v>
      </c>
      <c r="N8" s="14">
        <f>M8*0.6+L8*0.4</f>
        <v>8</v>
      </c>
      <c r="O8" s="12" t="str">
        <f>IF(N8&lt;4,"F",IF(N8&lt;5.5,"D",IF(N8&lt;7,"C",IF(N8&lt;8.5,"B","A"))))</f>
        <v>B</v>
      </c>
      <c r="P8" s="13" t="str">
        <f>IF(O8="A","4,0",IF(O8="B","3,0",IF(O8="C","2,0",IF(O8="D","1,0","0"))))</f>
        <v>3,0</v>
      </c>
      <c r="Q8" s="10">
        <v>9.3</v>
      </c>
      <c r="R8" s="11">
        <v>9</v>
      </c>
      <c r="S8" s="14">
        <f>R8*0.6+Q8*0.4</f>
        <v>9.120000000000001</v>
      </c>
      <c r="T8" s="12" t="str">
        <f>IF(S8&lt;4,"F",IF(S8&lt;5.5,"D",IF(S8&lt;7,"C",IF(S8&lt;8.5,"B","A"))))</f>
        <v>A</v>
      </c>
      <c r="U8" s="13" t="str">
        <f>IF(T8="A","4,0",IF(T8="B","3,0",IF(T8="C","2,0",IF(T8="D","1,0","0"))))</f>
        <v>4,0</v>
      </c>
    </row>
    <row r="9" ht="12.75">
      <c r="Q9" s="16"/>
    </row>
    <row r="10" ht="12.75">
      <c r="Q10" s="17"/>
    </row>
  </sheetData>
  <sheetProtection/>
  <mergeCells count="12">
    <mergeCell ref="A4:F4"/>
    <mergeCell ref="A5:A6"/>
    <mergeCell ref="B5:B6"/>
    <mergeCell ref="C5:D6"/>
    <mergeCell ref="E5:E6"/>
    <mergeCell ref="G5:K5"/>
    <mergeCell ref="C7:D7"/>
    <mergeCell ref="L5:P5"/>
    <mergeCell ref="Q5:U5"/>
    <mergeCell ref="G6:K6"/>
    <mergeCell ref="L6:P6"/>
    <mergeCell ref="Q6:U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M19" sqref="M19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7.140625" style="2" customWidth="1"/>
    <col min="4" max="4" width="10.140625" style="2" customWidth="1"/>
    <col min="5" max="5" width="13.8515625" style="2" customWidth="1"/>
    <col min="6" max="6" width="10.8515625" style="2" customWidth="1"/>
    <col min="7" max="21" width="4.8515625" style="2" customWidth="1"/>
    <col min="22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8" t="s">
        <v>46</v>
      </c>
      <c r="B3" s="18"/>
      <c r="C3" s="18"/>
      <c r="D3" s="18"/>
      <c r="E3" s="18"/>
      <c r="F3" s="18"/>
      <c r="G3" s="90"/>
      <c r="H3" s="90"/>
      <c r="I3" s="18"/>
      <c r="J3" s="18"/>
      <c r="K3" s="18"/>
    </row>
    <row r="4" spans="1:13" s="3" customFormat="1" ht="21" customHeight="1">
      <c r="A4" s="203" t="s">
        <v>722</v>
      </c>
      <c r="B4" s="203"/>
      <c r="C4" s="203"/>
      <c r="D4" s="203"/>
      <c r="E4" s="203"/>
      <c r="F4" s="203"/>
      <c r="H4" s="4"/>
      <c r="L4" s="4"/>
      <c r="M4" s="4"/>
    </row>
    <row r="5" spans="1:2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122</v>
      </c>
      <c r="H5" s="196"/>
      <c r="I5" s="196"/>
      <c r="J5" s="196"/>
      <c r="K5" s="197"/>
      <c r="L5" s="195" t="s">
        <v>11</v>
      </c>
      <c r="M5" s="196"/>
      <c r="N5" s="196"/>
      <c r="O5" s="196"/>
      <c r="P5" s="197"/>
      <c r="Q5" s="195" t="s">
        <v>118</v>
      </c>
      <c r="R5" s="196"/>
      <c r="S5" s="196"/>
      <c r="T5" s="196"/>
      <c r="U5" s="197"/>
    </row>
    <row r="6" spans="1:21" ht="21.75" customHeight="1">
      <c r="A6" s="205"/>
      <c r="B6" s="205"/>
      <c r="C6" s="208"/>
      <c r="D6" s="209"/>
      <c r="E6" s="205"/>
      <c r="F6" s="7">
        <f>SUM(G6:U6)</f>
        <v>11</v>
      </c>
      <c r="G6" s="195">
        <v>5</v>
      </c>
      <c r="H6" s="196"/>
      <c r="I6" s="196"/>
      <c r="J6" s="196"/>
      <c r="K6" s="197"/>
      <c r="L6" s="195">
        <v>3</v>
      </c>
      <c r="M6" s="196"/>
      <c r="N6" s="196"/>
      <c r="O6" s="196"/>
      <c r="P6" s="197"/>
      <c r="Q6" s="195">
        <v>3</v>
      </c>
      <c r="R6" s="196"/>
      <c r="S6" s="196"/>
      <c r="T6" s="196"/>
      <c r="U6" s="197"/>
    </row>
    <row r="7" spans="1:2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</row>
    <row r="8" spans="1:21" ht="18" customHeight="1">
      <c r="A8" s="6">
        <v>1</v>
      </c>
      <c r="B8" s="26" t="s">
        <v>700</v>
      </c>
      <c r="C8" s="22" t="s">
        <v>701</v>
      </c>
      <c r="D8" s="45" t="s">
        <v>69</v>
      </c>
      <c r="E8" s="142" t="s">
        <v>702</v>
      </c>
      <c r="F8" s="15">
        <f>(K8*$G$6+P8*$L$6+U8*$Q$6)/$F$6</f>
        <v>2.4545454545454546</v>
      </c>
      <c r="G8" s="10">
        <v>6.9</v>
      </c>
      <c r="H8" s="11">
        <v>8</v>
      </c>
      <c r="I8" s="14">
        <f aca="true" t="shared" si="0" ref="I8:I13">H8*0.6+G8*0.4</f>
        <v>7.5600000000000005</v>
      </c>
      <c r="J8" s="12" t="str">
        <f aca="true" t="shared" si="1" ref="J8:J13">IF(I8&lt;4,"F",IF(I8&lt;5.5,"D",IF(I8&lt;7,"C",IF(I8&lt;8.5,"B","A"))))</f>
        <v>B</v>
      </c>
      <c r="K8" s="13" t="str">
        <f aca="true" t="shared" si="2" ref="K8:K13">IF(J8="A","4,0",IF(J8="B","3,0",IF(J8="C","2,0",IF(J8="D","1,0","0"))))</f>
        <v>3,0</v>
      </c>
      <c r="L8" s="64">
        <v>8.6</v>
      </c>
      <c r="M8" s="65">
        <v>6</v>
      </c>
      <c r="N8" s="14">
        <f aca="true" t="shared" si="3" ref="N8:N13">M8*0.6+L8*0.4</f>
        <v>7.039999999999999</v>
      </c>
      <c r="O8" s="12" t="str">
        <f>IF(N8&lt;4,"F",IF(N8&lt;5.5,"D",IF(N8&lt;7,"C",IF(N8&lt;8.5,"B","A"))))</f>
        <v>B</v>
      </c>
      <c r="P8" s="13" t="str">
        <f aca="true" t="shared" si="4" ref="P8:P13">IF(O8="A","4,0",IF(O8="B","3,0",IF(O8="C","2,0",IF(O8="D","1,0","0"))))</f>
        <v>3,0</v>
      </c>
      <c r="Q8" s="66">
        <v>5</v>
      </c>
      <c r="R8" s="65">
        <v>5</v>
      </c>
      <c r="S8" s="14">
        <f aca="true" t="shared" si="5" ref="S8:S13">R8*0.6+Q8*0.4</f>
        <v>5</v>
      </c>
      <c r="T8" s="12" t="str">
        <f aca="true" t="shared" si="6" ref="T8:T13">IF(S8&lt;4,"F",IF(S8&lt;5.5,"D",IF(S8&lt;7,"C",IF(S8&lt;8.5,"B","A"))))</f>
        <v>D</v>
      </c>
      <c r="U8" s="13" t="str">
        <f aca="true" t="shared" si="7" ref="U8:U13">IF(T8="A","4,0",IF(T8="B","3,0",IF(T8="C","2,0",IF(T8="D","1,0","0"))))</f>
        <v>1,0</v>
      </c>
    </row>
    <row r="9" spans="1:21" ht="18" customHeight="1">
      <c r="A9" s="6">
        <v>2</v>
      </c>
      <c r="B9" s="26" t="s">
        <v>703</v>
      </c>
      <c r="C9" s="22" t="s">
        <v>704</v>
      </c>
      <c r="D9" s="45" t="s">
        <v>27</v>
      </c>
      <c r="E9" s="74" t="s">
        <v>705</v>
      </c>
      <c r="F9" s="15">
        <f aca="true" t="shared" si="8" ref="F9:F15">(K9*$G$6+P9*$L$6+U9*$Q$6)/$F$6</f>
        <v>2.5454545454545454</v>
      </c>
      <c r="G9" s="10">
        <v>6.7</v>
      </c>
      <c r="H9" s="11">
        <v>6</v>
      </c>
      <c r="I9" s="14">
        <f t="shared" si="0"/>
        <v>6.279999999999999</v>
      </c>
      <c r="J9" s="12" t="str">
        <f t="shared" si="1"/>
        <v>C</v>
      </c>
      <c r="K9" s="13" t="str">
        <f t="shared" si="2"/>
        <v>2,0</v>
      </c>
      <c r="L9" s="64">
        <v>8.2</v>
      </c>
      <c r="M9" s="65">
        <v>7</v>
      </c>
      <c r="N9" s="14">
        <f t="shared" si="3"/>
        <v>7.48</v>
      </c>
      <c r="O9" s="12" t="str">
        <f>IF(N9&lt;4,"F",IF(N9&lt;5.5,"D",IF(N9&lt;7,"C",IF(N9&lt;8.5,"B","A"))))</f>
        <v>B</v>
      </c>
      <c r="P9" s="13" t="str">
        <f t="shared" si="4"/>
        <v>3,0</v>
      </c>
      <c r="Q9" s="66">
        <v>8</v>
      </c>
      <c r="R9" s="65">
        <v>7</v>
      </c>
      <c r="S9" s="14">
        <f t="shared" si="5"/>
        <v>7.4</v>
      </c>
      <c r="T9" s="12" t="str">
        <f t="shared" si="6"/>
        <v>B</v>
      </c>
      <c r="U9" s="13" t="str">
        <f t="shared" si="7"/>
        <v>3,0</v>
      </c>
    </row>
    <row r="10" spans="1:21" ht="18" customHeight="1">
      <c r="A10" s="6">
        <v>3</v>
      </c>
      <c r="B10" s="26" t="s">
        <v>706</v>
      </c>
      <c r="C10" s="22" t="s">
        <v>707</v>
      </c>
      <c r="D10" s="45" t="s">
        <v>30</v>
      </c>
      <c r="E10" s="74" t="s">
        <v>377</v>
      </c>
      <c r="F10" s="15">
        <f t="shared" si="8"/>
        <v>2.5454545454545454</v>
      </c>
      <c r="G10" s="10">
        <v>7.3</v>
      </c>
      <c r="H10" s="11">
        <v>6</v>
      </c>
      <c r="I10" s="14">
        <f t="shared" si="0"/>
        <v>6.52</v>
      </c>
      <c r="J10" s="12" t="str">
        <f t="shared" si="1"/>
        <v>C</v>
      </c>
      <c r="K10" s="13" t="str">
        <f t="shared" si="2"/>
        <v>2,0</v>
      </c>
      <c r="L10" s="64">
        <v>7.4</v>
      </c>
      <c r="M10" s="65">
        <v>6</v>
      </c>
      <c r="N10" s="14">
        <f t="shared" si="3"/>
        <v>6.5600000000000005</v>
      </c>
      <c r="O10" s="12" t="str">
        <f>IF(N10&lt;4,"F",IF(N10&lt;5.5,"D",IF(N10&lt;7,"C",IF(N10&lt;8.5,"B","A"))))</f>
        <v>C</v>
      </c>
      <c r="P10" s="13" t="str">
        <f t="shared" si="4"/>
        <v>2,0</v>
      </c>
      <c r="Q10" s="66">
        <v>8</v>
      </c>
      <c r="R10" s="65">
        <v>9</v>
      </c>
      <c r="S10" s="14">
        <f t="shared" si="5"/>
        <v>8.6</v>
      </c>
      <c r="T10" s="12" t="str">
        <f t="shared" si="6"/>
        <v>A</v>
      </c>
      <c r="U10" s="13" t="str">
        <f t="shared" si="7"/>
        <v>4,0</v>
      </c>
    </row>
    <row r="11" spans="1:21" ht="18" customHeight="1">
      <c r="A11" s="6">
        <v>4</v>
      </c>
      <c r="B11" s="26" t="s">
        <v>708</v>
      </c>
      <c r="C11" s="143" t="s">
        <v>129</v>
      </c>
      <c r="D11" s="144" t="s">
        <v>30</v>
      </c>
      <c r="E11" s="102" t="s">
        <v>709</v>
      </c>
      <c r="F11" s="15">
        <f t="shared" si="8"/>
        <v>2.272727272727273</v>
      </c>
      <c r="G11" s="10">
        <v>5.3</v>
      </c>
      <c r="H11" s="11">
        <v>7</v>
      </c>
      <c r="I11" s="14">
        <f t="shared" si="0"/>
        <v>6.32</v>
      </c>
      <c r="J11" s="12" t="str">
        <f t="shared" si="1"/>
        <v>C</v>
      </c>
      <c r="K11" s="13" t="str">
        <f t="shared" si="2"/>
        <v>2,0</v>
      </c>
      <c r="L11" s="64">
        <v>6.8</v>
      </c>
      <c r="M11" s="65">
        <v>6</v>
      </c>
      <c r="N11" s="14">
        <f t="shared" si="3"/>
        <v>6.32</v>
      </c>
      <c r="O11" s="12" t="str">
        <f>IF(N11&lt;4,"F",IF(N11&lt;5.5,"D",IF(N11&lt;7,"C",IF(N11&lt;8.5,"B","A"))))</f>
        <v>C</v>
      </c>
      <c r="P11" s="13" t="str">
        <f t="shared" si="4"/>
        <v>2,0</v>
      </c>
      <c r="Q11" s="66">
        <v>7</v>
      </c>
      <c r="R11" s="65">
        <v>9</v>
      </c>
      <c r="S11" s="14">
        <f t="shared" si="5"/>
        <v>8.2</v>
      </c>
      <c r="T11" s="12" t="str">
        <f t="shared" si="6"/>
        <v>B</v>
      </c>
      <c r="U11" s="13" t="str">
        <f t="shared" si="7"/>
        <v>3,0</v>
      </c>
    </row>
    <row r="12" spans="1:21" ht="18" customHeight="1">
      <c r="A12" s="6">
        <v>5</v>
      </c>
      <c r="B12" s="26" t="s">
        <v>710</v>
      </c>
      <c r="C12" s="41" t="s">
        <v>711</v>
      </c>
      <c r="D12" s="123" t="s">
        <v>57</v>
      </c>
      <c r="E12" s="124" t="s">
        <v>712</v>
      </c>
      <c r="F12" s="15">
        <f t="shared" si="8"/>
        <v>3</v>
      </c>
      <c r="G12" s="10">
        <v>7.9</v>
      </c>
      <c r="H12" s="11">
        <v>7.5</v>
      </c>
      <c r="I12" s="14">
        <f t="shared" si="0"/>
        <v>7.66</v>
      </c>
      <c r="J12" s="12" t="str">
        <f t="shared" si="1"/>
        <v>B</v>
      </c>
      <c r="K12" s="13" t="str">
        <f t="shared" si="2"/>
        <v>3,0</v>
      </c>
      <c r="L12" s="66">
        <v>9</v>
      </c>
      <c r="M12" s="65">
        <v>7</v>
      </c>
      <c r="N12" s="14">
        <f t="shared" si="3"/>
        <v>7.800000000000001</v>
      </c>
      <c r="O12" s="12" t="str">
        <f>IF(N12&lt;4,"F",IF(N12&lt;5.5,"D",IF(N12&lt;7,"C",IF(N12&lt;8.5,"B","A"))))</f>
        <v>B</v>
      </c>
      <c r="P12" s="13" t="str">
        <f t="shared" si="4"/>
        <v>3,0</v>
      </c>
      <c r="Q12" s="66">
        <v>8</v>
      </c>
      <c r="R12" s="65">
        <v>8</v>
      </c>
      <c r="S12" s="14">
        <f t="shared" si="5"/>
        <v>8</v>
      </c>
      <c r="T12" s="12" t="str">
        <f t="shared" si="6"/>
        <v>B</v>
      </c>
      <c r="U12" s="13" t="str">
        <f t="shared" si="7"/>
        <v>3,0</v>
      </c>
    </row>
    <row r="13" spans="1:21" ht="18" customHeight="1">
      <c r="A13" s="6">
        <v>6</v>
      </c>
      <c r="B13" s="26" t="s">
        <v>713</v>
      </c>
      <c r="C13" s="122" t="s">
        <v>714</v>
      </c>
      <c r="D13" s="109" t="s">
        <v>105</v>
      </c>
      <c r="E13" s="68" t="s">
        <v>715</v>
      </c>
      <c r="F13" s="15">
        <f t="shared" si="8"/>
        <v>0.5454545454545454</v>
      </c>
      <c r="G13" s="10">
        <v>5.3</v>
      </c>
      <c r="H13" s="11">
        <v>3</v>
      </c>
      <c r="I13" s="14">
        <f t="shared" si="0"/>
        <v>3.92</v>
      </c>
      <c r="J13" s="12" t="str">
        <f t="shared" si="1"/>
        <v>F</v>
      </c>
      <c r="K13" s="13" t="str">
        <f t="shared" si="2"/>
        <v>0</v>
      </c>
      <c r="L13" s="64">
        <v>5.4</v>
      </c>
      <c r="M13" s="65">
        <v>6</v>
      </c>
      <c r="N13" s="14">
        <f t="shared" si="3"/>
        <v>5.76</v>
      </c>
      <c r="O13" s="12" t="s">
        <v>116</v>
      </c>
      <c r="P13" s="13" t="str">
        <f t="shared" si="4"/>
        <v>2,0</v>
      </c>
      <c r="Q13" s="64"/>
      <c r="R13" s="65"/>
      <c r="S13" s="14">
        <f t="shared" si="5"/>
        <v>0</v>
      </c>
      <c r="T13" s="12" t="str">
        <f t="shared" si="6"/>
        <v>F</v>
      </c>
      <c r="U13" s="13" t="str">
        <f t="shared" si="7"/>
        <v>0</v>
      </c>
    </row>
    <row r="14" spans="1:21" ht="18" customHeight="1">
      <c r="A14" s="6">
        <v>7</v>
      </c>
      <c r="B14" s="26" t="s">
        <v>716</v>
      </c>
      <c r="C14" s="28" t="s">
        <v>717</v>
      </c>
      <c r="D14" s="42" t="s">
        <v>291</v>
      </c>
      <c r="E14" s="86" t="s">
        <v>718</v>
      </c>
      <c r="F14" s="15">
        <f t="shared" si="8"/>
        <v>0</v>
      </c>
      <c r="G14" s="10"/>
      <c r="H14" s="11"/>
      <c r="I14" s="14">
        <f>H14*0.6+G14*0.4</f>
        <v>0</v>
      </c>
      <c r="J14" s="12" t="str">
        <f>IF(I14&lt;4,"F",IF(I14&lt;5.5,"D",IF(I14&lt;7,"C",IF(I14&lt;8.5,"B","A"))))</f>
        <v>F</v>
      </c>
      <c r="K14" s="13" t="str">
        <f>IF(J14="A","4,0",IF(J14="B","3,0",IF(J14="C","2,0",IF(J14="D","1,0","0"))))</f>
        <v>0</v>
      </c>
      <c r="L14" s="66">
        <v>5</v>
      </c>
      <c r="M14" s="65"/>
      <c r="N14" s="14">
        <f>M14*0.6+L14*0.4</f>
        <v>2</v>
      </c>
      <c r="O14" s="12" t="str">
        <f>IF(N14&lt;4,"F",IF(N14&lt;5.5,"D",IF(N14&lt;7,"C",IF(N14&lt;8.5,"B","A"))))</f>
        <v>F</v>
      </c>
      <c r="P14" s="13" t="str">
        <f>IF(O14="A","4,0",IF(O14="B","3,0",IF(O14="C","2,0",IF(O14="D","1,0","0"))))</f>
        <v>0</v>
      </c>
      <c r="Q14" s="66">
        <v>9</v>
      </c>
      <c r="R14" s="65"/>
      <c r="S14" s="14">
        <f>R14*0.6+Q14*0.4</f>
        <v>3.6</v>
      </c>
      <c r="T14" s="12" t="str">
        <f>IF(S14&lt;4,"F",IF(S14&lt;5.5,"D",IF(S14&lt;7,"C",IF(S14&lt;8.5,"B","A"))))</f>
        <v>F</v>
      </c>
      <c r="U14" s="13" t="str">
        <f>IF(T14="A","4,0",IF(T14="B","3,0",IF(T14="C","2,0",IF(T14="D","1,0","0"))))</f>
        <v>0</v>
      </c>
    </row>
    <row r="15" spans="1:21" ht="18" customHeight="1">
      <c r="A15" s="6">
        <v>8</v>
      </c>
      <c r="B15" s="26" t="s">
        <v>719</v>
      </c>
      <c r="C15" s="145" t="s">
        <v>720</v>
      </c>
      <c r="D15" s="146" t="s">
        <v>30</v>
      </c>
      <c r="E15" s="147" t="s">
        <v>721</v>
      </c>
      <c r="F15" s="15">
        <f t="shared" si="8"/>
        <v>2.727272727272727</v>
      </c>
      <c r="G15" s="63">
        <v>8</v>
      </c>
      <c r="H15" s="11">
        <v>7</v>
      </c>
      <c r="I15" s="14">
        <f>H15*0.6+G15*0.4</f>
        <v>7.4</v>
      </c>
      <c r="J15" s="12" t="str">
        <f>IF(I15&lt;4,"F",IF(I15&lt;5.5,"D",IF(I15&lt;7,"C",IF(I15&lt;8.5,"B","A"))))</f>
        <v>B</v>
      </c>
      <c r="K15" s="13" t="str">
        <f>IF(J15="A","4,0",IF(J15="B","3,0",IF(J15="C","2,0",IF(J15="D","1,0","0"))))</f>
        <v>3,0</v>
      </c>
      <c r="L15" s="64"/>
      <c r="M15" s="65"/>
      <c r="N15" s="14">
        <f>M15*0.6+L15*0.4</f>
        <v>0</v>
      </c>
      <c r="O15" s="12" t="s">
        <v>116</v>
      </c>
      <c r="P15" s="13" t="str">
        <f>IF(O15="A","4,0",IF(O15="B","3,0",IF(O15="C","2,0",IF(O15="D","1,0","0"))))</f>
        <v>2,0</v>
      </c>
      <c r="Q15" s="66">
        <v>9</v>
      </c>
      <c r="R15" s="65">
        <v>8</v>
      </c>
      <c r="S15" s="14">
        <f>R15*0.6+Q15*0.4</f>
        <v>8.4</v>
      </c>
      <c r="T15" s="12" t="str">
        <f>IF(S15&lt;4,"F",IF(S15&lt;5.5,"D",IF(S15&lt;7,"C",IF(S15&lt;8.5,"B","A"))))</f>
        <v>B</v>
      </c>
      <c r="U15" s="13" t="str">
        <f>IF(T15="A","4,0",IF(T15="B","3,0",IF(T15="C","2,0",IF(T15="D","1,0","0"))))</f>
        <v>3,0</v>
      </c>
    </row>
    <row r="17" ht="12.75">
      <c r="V17" s="2" t="s">
        <v>19</v>
      </c>
    </row>
  </sheetData>
  <sheetProtection/>
  <mergeCells count="12">
    <mergeCell ref="A4:F4"/>
    <mergeCell ref="A5:A6"/>
    <mergeCell ref="B5:B6"/>
    <mergeCell ref="E5:E6"/>
    <mergeCell ref="C7:D7"/>
    <mergeCell ref="C5:D6"/>
    <mergeCell ref="G6:K6"/>
    <mergeCell ref="L6:P6"/>
    <mergeCell ref="Q6:U6"/>
    <mergeCell ref="G5:K5"/>
    <mergeCell ref="L5:P5"/>
    <mergeCell ref="Q5:U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M17" sqref="M17"/>
    </sheetView>
  </sheetViews>
  <sheetFormatPr defaultColWidth="9.140625" defaultRowHeight="12.75"/>
  <cols>
    <col min="1" max="1" width="4.7109375" style="2" customWidth="1"/>
    <col min="2" max="2" width="12.7109375" style="2" customWidth="1"/>
    <col min="3" max="3" width="16.8515625" style="2" customWidth="1"/>
    <col min="4" max="4" width="8.57421875" style="2" customWidth="1"/>
    <col min="5" max="5" width="12.28125" style="2" customWidth="1"/>
    <col min="6" max="6" width="9.8515625" style="2" customWidth="1"/>
    <col min="7" max="21" width="4.8515625" style="2" customWidth="1"/>
    <col min="22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s="3" customFormat="1" ht="21" customHeight="1">
      <c r="A4" s="203" t="s">
        <v>736</v>
      </c>
      <c r="B4" s="203"/>
      <c r="C4" s="203"/>
      <c r="D4" s="203"/>
      <c r="E4" s="203"/>
      <c r="F4" s="203"/>
      <c r="H4" s="4"/>
      <c r="L4" s="4"/>
      <c r="M4" s="4"/>
    </row>
    <row r="5" spans="1:2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122</v>
      </c>
      <c r="H5" s="196"/>
      <c r="I5" s="196"/>
      <c r="J5" s="196"/>
      <c r="K5" s="197"/>
      <c r="L5" s="195" t="s">
        <v>11</v>
      </c>
      <c r="M5" s="196"/>
      <c r="N5" s="196"/>
      <c r="O5" s="196"/>
      <c r="P5" s="197"/>
      <c r="Q5" s="195" t="s">
        <v>118</v>
      </c>
      <c r="R5" s="196"/>
      <c r="S5" s="196"/>
      <c r="T5" s="196"/>
      <c r="U5" s="197"/>
    </row>
    <row r="6" spans="1:21" ht="21.75" customHeight="1">
      <c r="A6" s="205"/>
      <c r="B6" s="205"/>
      <c r="C6" s="208"/>
      <c r="D6" s="209"/>
      <c r="E6" s="205"/>
      <c r="F6" s="7">
        <f>G6+L6</f>
        <v>4</v>
      </c>
      <c r="G6" s="195">
        <v>2</v>
      </c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/>
      <c r="R6" s="196"/>
      <c r="S6" s="196"/>
      <c r="T6" s="196"/>
      <c r="U6" s="197"/>
    </row>
    <row r="7" spans="1:2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</row>
    <row r="8" spans="1:21" ht="18" customHeight="1">
      <c r="A8" s="6">
        <v>1</v>
      </c>
      <c r="B8" s="26" t="s">
        <v>723</v>
      </c>
      <c r="C8" s="22" t="s">
        <v>724</v>
      </c>
      <c r="D8" s="45" t="s">
        <v>66</v>
      </c>
      <c r="E8" s="148" t="s">
        <v>725</v>
      </c>
      <c r="F8" s="15">
        <f>(K8*$G$6+P8*$L$6)/$F$6</f>
        <v>1.5</v>
      </c>
      <c r="G8" s="10">
        <v>7.1</v>
      </c>
      <c r="H8" s="11">
        <v>4</v>
      </c>
      <c r="I8" s="14">
        <f>H8*0.6+G8*0.4</f>
        <v>5.24</v>
      </c>
      <c r="J8" s="12" t="str">
        <f>IF(I8&lt;4,"F",IF(I8&lt;5.5,"D",IF(I8&lt;7,"C",IF(I8&lt;8.5,"B","A"))))</f>
        <v>D</v>
      </c>
      <c r="K8" s="13" t="str">
        <f>IF(J8="A","4,0",IF(J8="B","3,0",IF(J8="C","2,0",IF(J8="D","1,0","0"))))</f>
        <v>1,0</v>
      </c>
      <c r="L8" s="10">
        <v>7.8</v>
      </c>
      <c r="M8" s="11">
        <v>5</v>
      </c>
      <c r="N8" s="14">
        <f>M8*0.6+L8*0.4</f>
        <v>6.12</v>
      </c>
      <c r="O8" s="12" t="str">
        <f>IF(N8&lt;4,"F",IF(N8&lt;5.5,"D",IF(N8&lt;7,"C",IF(N8&lt;8.5,"B","A"))))</f>
        <v>C</v>
      </c>
      <c r="P8" s="13" t="str">
        <f>IF(O8="A","4,0",IF(O8="B","3,0",IF(O8="C","2,0",IF(O8="D","1,0","0"))))</f>
        <v>2,0</v>
      </c>
      <c r="Q8" s="63">
        <v>7</v>
      </c>
      <c r="R8" s="11">
        <v>6</v>
      </c>
      <c r="S8" s="14">
        <f>R8*0.6+Q8*0.4</f>
        <v>6.4</v>
      </c>
      <c r="T8" s="12" t="str">
        <f>IF(S8&lt;4,"F",IF(S8&lt;5.5,"D",IF(S8&lt;7,"C",IF(S8&lt;8.5,"B","A"))))</f>
        <v>C</v>
      </c>
      <c r="U8" s="13" t="str">
        <f>IF(T8="A","4,0",IF(T8="B","3,0",IF(T8="C","2,0",IF(T8="D","1,0","0"))))</f>
        <v>2,0</v>
      </c>
    </row>
    <row r="9" spans="1:21" ht="18" customHeight="1">
      <c r="A9" s="6">
        <v>2</v>
      </c>
      <c r="B9" s="26" t="s">
        <v>726</v>
      </c>
      <c r="C9" s="36" t="s">
        <v>727</v>
      </c>
      <c r="D9" s="144" t="s">
        <v>728</v>
      </c>
      <c r="E9" s="102" t="s">
        <v>729</v>
      </c>
      <c r="F9" s="15">
        <f>(K9*$G$6+P9*$L$6)/$F$6</f>
        <v>2</v>
      </c>
      <c r="G9" s="10">
        <v>5.3</v>
      </c>
      <c r="H9" s="11">
        <v>6</v>
      </c>
      <c r="I9" s="14">
        <f>H9*0.6+G9*0.4</f>
        <v>5.72</v>
      </c>
      <c r="J9" s="12" t="str">
        <f>IF(I9&lt;4,"F",IF(I9&lt;5.5,"D",IF(I9&lt;7,"C",IF(I9&lt;8.5,"B","A"))))</f>
        <v>C</v>
      </c>
      <c r="K9" s="13" t="str">
        <f>IF(J9="A","4,0",IF(J9="B","3,0",IF(J9="C","2,0",IF(J9="D","1,0","0"))))</f>
        <v>2,0</v>
      </c>
      <c r="L9" s="10">
        <v>6.6</v>
      </c>
      <c r="M9" s="11">
        <v>6</v>
      </c>
      <c r="N9" s="14">
        <f>M9*0.6+L9*0.4</f>
        <v>6.24</v>
      </c>
      <c r="O9" s="12" t="str">
        <f>IF(N9&lt;4,"F",IF(N9&lt;5.5,"D",IF(N9&lt;7,"C",IF(N9&lt;8.5,"B","A"))))</f>
        <v>C</v>
      </c>
      <c r="P9" s="13" t="str">
        <f>IF(O9="A","4,0",IF(O9="B","3,0",IF(O9="C","2,0",IF(O9="D","1,0","0"))))</f>
        <v>2,0</v>
      </c>
      <c r="Q9" s="63">
        <v>7</v>
      </c>
      <c r="R9" s="11">
        <v>8</v>
      </c>
      <c r="S9" s="14">
        <f>R9*0.6+Q9*0.4</f>
        <v>7.6</v>
      </c>
      <c r="T9" s="12" t="str">
        <f>IF(S9&lt;4,"F",IF(S9&lt;5.5,"D",IF(S9&lt;7,"C",IF(S9&lt;8.5,"B","A"))))</f>
        <v>B</v>
      </c>
      <c r="U9" s="13" t="str">
        <f>IF(T9="A","4,0",IF(T9="B","3,0",IF(T9="C","2,0",IF(T9="D","1,0","0"))))</f>
        <v>3,0</v>
      </c>
    </row>
    <row r="10" spans="1:21" ht="18" customHeight="1">
      <c r="A10" s="6">
        <v>3</v>
      </c>
      <c r="B10" s="26" t="s">
        <v>730</v>
      </c>
      <c r="C10" s="38" t="s">
        <v>731</v>
      </c>
      <c r="D10" s="149" t="s">
        <v>34</v>
      </c>
      <c r="E10" s="150" t="s">
        <v>732</v>
      </c>
      <c r="F10" s="15">
        <f>(K10*$G$6+P10*$L$6)/$F$6</f>
        <v>1</v>
      </c>
      <c r="G10" s="10">
        <v>5.3</v>
      </c>
      <c r="H10" s="11">
        <v>6</v>
      </c>
      <c r="I10" s="14">
        <f>H10*0.6+G10*0.4</f>
        <v>5.72</v>
      </c>
      <c r="J10" s="12" t="str">
        <f>IF(I10&lt;4,"F",IF(I10&lt;5.5,"D",IF(I10&lt;7,"C",IF(I10&lt;8.5,"B","A"))))</f>
        <v>C</v>
      </c>
      <c r="K10" s="13" t="str">
        <f>IF(J10="A","4,0",IF(J10="B","3,0",IF(J10="C","2,0",IF(J10="D","1,0","0"))))</f>
        <v>2,0</v>
      </c>
      <c r="L10" s="10"/>
      <c r="M10" s="11"/>
      <c r="N10" s="14">
        <f>M10*0.6+L10*0.4</f>
        <v>0</v>
      </c>
      <c r="O10" s="12" t="str">
        <f>IF(N10&lt;4,"F",IF(N10&lt;5.5,"D",IF(N10&lt;7,"C",IF(N10&lt;8.5,"B","A"))))</f>
        <v>F</v>
      </c>
      <c r="P10" s="13" t="str">
        <f>IF(O10="A","4,0",IF(O10="B","3,0",IF(O10="C","2,0",IF(O10="D","1,0","0"))))</f>
        <v>0</v>
      </c>
      <c r="Q10" s="63">
        <v>7</v>
      </c>
      <c r="R10" s="11">
        <v>8</v>
      </c>
      <c r="S10" s="14">
        <f>R10*0.6+Q10*0.4</f>
        <v>7.6</v>
      </c>
      <c r="T10" s="12" t="str">
        <f>IF(S10&lt;4,"F",IF(S10&lt;5.5,"D",IF(S10&lt;7,"C",IF(S10&lt;8.5,"B","A"))))</f>
        <v>B</v>
      </c>
      <c r="U10" s="13" t="str">
        <f>IF(T10="A","4,0",IF(T10="B","3,0",IF(T10="C","2,0",IF(T10="D","1,0","0"))))</f>
        <v>3,0</v>
      </c>
    </row>
    <row r="11" spans="1:21" ht="18" customHeight="1">
      <c r="A11" s="6">
        <v>4</v>
      </c>
      <c r="B11" s="26" t="s">
        <v>733</v>
      </c>
      <c r="C11" s="151" t="s">
        <v>734</v>
      </c>
      <c r="D11" s="152" t="s">
        <v>53</v>
      </c>
      <c r="E11" s="153" t="s">
        <v>735</v>
      </c>
      <c r="F11" s="15">
        <f>(K11*$G$6+P11*$L$6)/$F$6</f>
        <v>3</v>
      </c>
      <c r="G11" s="10">
        <v>8.1</v>
      </c>
      <c r="H11" s="11">
        <v>8</v>
      </c>
      <c r="I11" s="14">
        <f>H11*0.6+G11*0.4</f>
        <v>8.04</v>
      </c>
      <c r="J11" s="12" t="str">
        <f>IF(I11&lt;4,"F",IF(I11&lt;5.5,"D",IF(I11&lt;7,"C",IF(I11&lt;8.5,"B","A"))))</f>
        <v>B</v>
      </c>
      <c r="K11" s="13" t="str">
        <f>IF(J11="A","4,0",IF(J11="B","3,0",IF(J11="C","2,0",IF(J11="D","1,0","0"))))</f>
        <v>3,0</v>
      </c>
      <c r="L11" s="63">
        <v>9</v>
      </c>
      <c r="M11" s="11">
        <v>7</v>
      </c>
      <c r="N11" s="14">
        <f>M11*0.6+L11*0.4</f>
        <v>7.800000000000001</v>
      </c>
      <c r="O11" s="12" t="str">
        <f>IF(N11&lt;4,"F",IF(N11&lt;5.5,"D",IF(N11&lt;7,"C",IF(N11&lt;8.5,"B","A"))))</f>
        <v>B</v>
      </c>
      <c r="P11" s="13" t="str">
        <f>IF(O11="A","4,0",IF(O11="B","3,0",IF(O11="C","2,0",IF(O11="D","1,0","0"))))</f>
        <v>3,0</v>
      </c>
      <c r="Q11" s="63">
        <v>7</v>
      </c>
      <c r="R11" s="11">
        <v>6</v>
      </c>
      <c r="S11" s="14">
        <f>R11*0.6+Q11*0.4</f>
        <v>6.4</v>
      </c>
      <c r="T11" s="12" t="str">
        <f>IF(S11&lt;4,"F",IF(S11&lt;5.5,"D",IF(S11&lt;7,"C",IF(S11&lt;8.5,"B","A"))))</f>
        <v>C</v>
      </c>
      <c r="U11" s="13" t="str">
        <f>IF(T11="A","4,0",IF(T11="B","3,0",IF(T11="C","2,0",IF(T11="D","1,0","0"))))</f>
        <v>2,0</v>
      </c>
    </row>
    <row r="12" spans="1:21" ht="18" customHeight="1">
      <c r="A12" s="6"/>
      <c r="B12" s="33"/>
      <c r="C12" s="20"/>
      <c r="D12" s="42"/>
      <c r="E12" s="21"/>
      <c r="F12" s="15"/>
      <c r="G12" s="10"/>
      <c r="H12" s="11"/>
      <c r="I12" s="14"/>
      <c r="J12" s="12"/>
      <c r="K12" s="13"/>
      <c r="L12" s="10"/>
      <c r="M12" s="11"/>
      <c r="N12" s="14"/>
      <c r="O12" s="12"/>
      <c r="P12" s="13"/>
      <c r="Q12" s="10"/>
      <c r="R12" s="11"/>
      <c r="S12" s="14"/>
      <c r="T12" s="12"/>
      <c r="U12" s="13"/>
    </row>
  </sheetData>
  <sheetProtection/>
  <mergeCells count="12">
    <mergeCell ref="Q5:U5"/>
    <mergeCell ref="C7:D7"/>
    <mergeCell ref="L6:P6"/>
    <mergeCell ref="Q6:U6"/>
    <mergeCell ref="G6:K6"/>
    <mergeCell ref="A4:F4"/>
    <mergeCell ref="A5:A6"/>
    <mergeCell ref="B5:B6"/>
    <mergeCell ref="C5:D6"/>
    <mergeCell ref="E5:E6"/>
    <mergeCell ref="L5:P5"/>
    <mergeCell ref="G5:K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15"/>
  <sheetViews>
    <sheetView zoomScalePageLayoutView="0" workbookViewId="0" topLeftCell="A1">
      <selection activeCell="J17" sqref="J17:J18"/>
    </sheetView>
  </sheetViews>
  <sheetFormatPr defaultColWidth="9.140625" defaultRowHeight="12.75"/>
  <cols>
    <col min="1" max="1" width="4.7109375" style="2" customWidth="1"/>
    <col min="2" max="2" width="12.140625" style="2" customWidth="1"/>
    <col min="3" max="3" width="12.7109375" style="2" customWidth="1"/>
    <col min="4" max="4" width="8.421875" style="2" customWidth="1"/>
    <col min="5" max="5" width="10.57421875" style="2" customWidth="1"/>
    <col min="6" max="6" width="8.7109375" style="2" customWidth="1"/>
    <col min="7" max="21" width="4.8515625" style="2" customWidth="1"/>
    <col min="22" max="16384" width="9.140625" style="2" customWidth="1"/>
  </cols>
  <sheetData>
    <row r="1" spans="1:2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26.25" customHeight="1">
      <c r="A3" s="18" t="s">
        <v>46</v>
      </c>
      <c r="B3" s="18"/>
      <c r="C3" s="18"/>
      <c r="D3" s="18"/>
      <c r="E3" s="18"/>
      <c r="F3" s="18"/>
      <c r="G3" s="61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</row>
    <row r="4" spans="1:7" s="3" customFormat="1" ht="21" customHeight="1">
      <c r="A4" s="203" t="s">
        <v>750</v>
      </c>
      <c r="B4" s="203"/>
      <c r="C4" s="203"/>
      <c r="D4" s="203"/>
      <c r="E4" s="203"/>
      <c r="F4" s="203"/>
      <c r="G4" s="203"/>
    </row>
    <row r="5" spans="1:2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123</v>
      </c>
      <c r="H5" s="196"/>
      <c r="I5" s="196"/>
      <c r="J5" s="196"/>
      <c r="K5" s="197"/>
      <c r="L5" s="195" t="s">
        <v>11</v>
      </c>
      <c r="M5" s="196"/>
      <c r="N5" s="196"/>
      <c r="O5" s="196"/>
      <c r="P5" s="197"/>
      <c r="Q5" s="195" t="s">
        <v>122</v>
      </c>
      <c r="R5" s="196"/>
      <c r="S5" s="196"/>
      <c r="T5" s="196"/>
      <c r="U5" s="197"/>
    </row>
    <row r="6" spans="1:21" ht="21.75" customHeight="1">
      <c r="A6" s="205"/>
      <c r="B6" s="205"/>
      <c r="C6" s="208"/>
      <c r="D6" s="209"/>
      <c r="E6" s="205"/>
      <c r="F6" s="7">
        <f>SUM(L6:U6)</f>
        <v>6</v>
      </c>
      <c r="G6" s="195"/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>
        <v>4</v>
      </c>
      <c r="R6" s="196"/>
      <c r="S6" s="196"/>
      <c r="T6" s="196"/>
      <c r="U6" s="197"/>
    </row>
    <row r="7" spans="1:2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</row>
    <row r="8" spans="1:21" ht="18" customHeight="1">
      <c r="A8" s="6">
        <v>1</v>
      </c>
      <c r="B8" s="26" t="s">
        <v>737</v>
      </c>
      <c r="C8" s="154" t="s">
        <v>738</v>
      </c>
      <c r="D8" s="155" t="s">
        <v>739</v>
      </c>
      <c r="E8" s="156" t="s">
        <v>740</v>
      </c>
      <c r="F8" s="15"/>
      <c r="G8" s="187">
        <v>6</v>
      </c>
      <c r="H8" s="188">
        <v>7</v>
      </c>
      <c r="I8" s="14">
        <f>G8*0.4+H8*0.6</f>
        <v>6.6000000000000005</v>
      </c>
      <c r="J8" s="12" t="str">
        <f>IF(I8&lt;4,"F",IF(I8&lt;5.5,"D",IF(I8&lt;7,"C",IF(I8&lt;8.5,"B","A"))))</f>
        <v>C</v>
      </c>
      <c r="K8" s="13" t="str">
        <f>IF(J8="A","4,0",IF(J8="B","3,0",IF(J8="C","2,0",IF(J8="D","1,0","0"))))</f>
        <v>2,0</v>
      </c>
      <c r="L8" s="187">
        <v>8.4</v>
      </c>
      <c r="M8" s="188">
        <v>9</v>
      </c>
      <c r="N8" s="14">
        <f>L8*0.4+M8*0.6</f>
        <v>8.76</v>
      </c>
      <c r="O8" s="12" t="str">
        <f>IF(N8&lt;4,"F",IF(N8&lt;5.5,"D",IF(N8&lt;7,"C",IF(N8&lt;8.5,"B","A"))))</f>
        <v>A</v>
      </c>
      <c r="P8" s="13" t="str">
        <f>IF(O8="A","4,0",IF(O8="B","3,0",IF(O8="C","2,0",IF(O8="D","1,0","0"))))</f>
        <v>4,0</v>
      </c>
      <c r="Q8" s="187">
        <v>7.4</v>
      </c>
      <c r="R8" s="188">
        <v>7</v>
      </c>
      <c r="S8" s="14">
        <f>Q8*0.4+R8*0.6</f>
        <v>7.16</v>
      </c>
      <c r="T8" s="12" t="str">
        <f>IF(S8&lt;4,"F",IF(S8&lt;5.5,"D",IF(S8&lt;7,"C",IF(S8&lt;8.5,"B","A"))))</f>
        <v>B</v>
      </c>
      <c r="U8" s="13" t="str">
        <f>IF(T8="A","4,0",IF(T8="B","3,0",IF(T8="C","2,0",IF(T8="D","1,0","0"))))</f>
        <v>3,0</v>
      </c>
    </row>
    <row r="9" spans="1:21" ht="18" customHeight="1">
      <c r="A9" s="6">
        <v>2</v>
      </c>
      <c r="B9" s="26" t="s">
        <v>741</v>
      </c>
      <c r="C9" s="37" t="s">
        <v>79</v>
      </c>
      <c r="D9" s="46" t="s">
        <v>234</v>
      </c>
      <c r="E9" s="114" t="s">
        <v>742</v>
      </c>
      <c r="F9" s="15">
        <f>(P9*$L$6+U9*$Q$6)/$F$6</f>
        <v>1.3333333333333333</v>
      </c>
      <c r="G9" s="10"/>
      <c r="H9" s="11"/>
      <c r="I9" s="14">
        <f>G9*0.4+H9*0.6</f>
        <v>0</v>
      </c>
      <c r="J9" s="12" t="str">
        <f>IF(I9&lt;4,"F",IF(I9&lt;5.5,"D",IF(I9&lt;7,"C",IF(I9&lt;8.5,"B","A"))))</f>
        <v>F</v>
      </c>
      <c r="K9" s="13" t="str">
        <f>IF(J9="A","4,0",IF(J9="B","3,0",IF(J9="C","2,0",IF(J9="D","1,0","0"))))</f>
        <v>0</v>
      </c>
      <c r="L9" s="10">
        <v>5.2</v>
      </c>
      <c r="M9" s="11"/>
      <c r="N9" s="14">
        <f>L9*0.4+M9*0.6</f>
        <v>2.08</v>
      </c>
      <c r="O9" s="12" t="str">
        <f>IF(N9&lt;4,"F",IF(N9&lt;5.5,"D",IF(N9&lt;7,"C",IF(N9&lt;8.5,"B","A"))))</f>
        <v>F</v>
      </c>
      <c r="P9" s="13" t="str">
        <f>IF(O9="A","4,0",IF(O9="B","3,0",IF(O9="C","2,0",IF(O9="D","1,0","0"))))</f>
        <v>0</v>
      </c>
      <c r="Q9" s="10">
        <v>7.9</v>
      </c>
      <c r="R9" s="11">
        <v>4.5</v>
      </c>
      <c r="S9" s="14">
        <f>Q9*0.4+R9*0.6</f>
        <v>5.859999999999999</v>
      </c>
      <c r="T9" s="12" t="str">
        <f>IF(S9&lt;4,"F",IF(S9&lt;5.5,"D",IF(S9&lt;7,"C",IF(S9&lt;8.5,"B","A"))))</f>
        <v>C</v>
      </c>
      <c r="U9" s="13" t="str">
        <f>IF(T9="A","4,0",IF(T9="B","3,0",IF(T9="C","2,0",IF(T9="D","1,0","0"))))</f>
        <v>2,0</v>
      </c>
    </row>
    <row r="10" spans="1:21" ht="15.75">
      <c r="A10" s="6">
        <v>3</v>
      </c>
      <c r="B10" s="26" t="s">
        <v>743</v>
      </c>
      <c r="C10" s="106" t="s">
        <v>744</v>
      </c>
      <c r="D10" s="107" t="s">
        <v>745</v>
      </c>
      <c r="E10" s="157" t="s">
        <v>746</v>
      </c>
      <c r="F10" s="15">
        <f>(P10*$L$6+U10*$Q$6)/$F$6</f>
        <v>0.6666666666666666</v>
      </c>
      <c r="G10" s="10"/>
      <c r="H10" s="11"/>
      <c r="I10" s="14">
        <f>G10*0.4+H10*0.6</f>
        <v>0</v>
      </c>
      <c r="J10" s="12" t="str">
        <f>IF(I10&lt;4,"F",IF(I10&lt;5.5,"D",IF(I10&lt;7,"C",IF(I10&lt;8.5,"B","A"))))</f>
        <v>F</v>
      </c>
      <c r="K10" s="13" t="str">
        <f>IF(J10="A","4,0",IF(J10="B","3,0",IF(J10="C","2,0",IF(J10="D","1,0","0"))))</f>
        <v>0</v>
      </c>
      <c r="L10" s="10">
        <v>5.4</v>
      </c>
      <c r="M10" s="11">
        <v>6</v>
      </c>
      <c r="N10" s="14">
        <f>L10*0.4+M10*0.6</f>
        <v>5.76</v>
      </c>
      <c r="O10" s="12" t="str">
        <f>IF(N10&lt;4,"F",IF(N10&lt;5.5,"D",IF(N10&lt;7,"C",IF(N10&lt;8.5,"B","A"))))</f>
        <v>C</v>
      </c>
      <c r="P10" s="13" t="str">
        <f>IF(O10="A","4,0",IF(O10="B","3,0",IF(O10="C","2,0",IF(O10="D","1,0","0"))))</f>
        <v>2,0</v>
      </c>
      <c r="Q10" s="10"/>
      <c r="R10" s="11"/>
      <c r="S10" s="14">
        <f>Q10*0.4+R10*0.6</f>
        <v>0</v>
      </c>
      <c r="T10" s="12" t="str">
        <f>IF(S10&lt;4,"F",IF(S10&lt;5.5,"D",IF(S10&lt;7,"C",IF(S10&lt;8.5,"B","A"))))</f>
        <v>F</v>
      </c>
      <c r="U10" s="13" t="str">
        <f>IF(T10="A","4,0",IF(T10="B","3,0",IF(T10="C","2,0",IF(T10="D","1,0","0"))))</f>
        <v>0</v>
      </c>
    </row>
    <row r="11" spans="1:21" ht="15.75">
      <c r="A11" s="6">
        <v>4</v>
      </c>
      <c r="B11" s="26" t="s">
        <v>747</v>
      </c>
      <c r="C11" s="106" t="s">
        <v>748</v>
      </c>
      <c r="D11" s="107" t="s">
        <v>39</v>
      </c>
      <c r="E11" s="158" t="s">
        <v>749</v>
      </c>
      <c r="F11" s="15">
        <f>(P11*$L$6+U11*$Q$6)/$F$6</f>
        <v>2</v>
      </c>
      <c r="G11" s="63">
        <v>7</v>
      </c>
      <c r="H11" s="11">
        <v>7</v>
      </c>
      <c r="I11" s="14">
        <f>G11*0.4+H11*0.6</f>
        <v>7</v>
      </c>
      <c r="J11" s="12" t="str">
        <f>IF(I11&lt;4,"F",IF(I11&lt;5.5,"D",IF(I11&lt;7,"C",IF(I11&lt;8.5,"B","A"))))</f>
        <v>B</v>
      </c>
      <c r="K11" s="13" t="str">
        <f>IF(J11="A","4,0",IF(J11="B","3,0",IF(J11="C","2,0",IF(J11="D","1,0","0"))))</f>
        <v>3,0</v>
      </c>
      <c r="L11" s="63">
        <v>6</v>
      </c>
      <c r="M11" s="11">
        <v>6</v>
      </c>
      <c r="N11" s="14">
        <f>L11*0.4+M11*0.6</f>
        <v>6</v>
      </c>
      <c r="O11" s="12" t="str">
        <f>IF(N11&lt;4,"F",IF(N11&lt;5.5,"D",IF(N11&lt;7,"C",IF(N11&lt;8.5,"B","A"))))</f>
        <v>C</v>
      </c>
      <c r="P11" s="13" t="str">
        <f>IF(O11="A","4,0",IF(O11="B","3,0",IF(O11="C","2,0",IF(O11="D","1,0","0"))))</f>
        <v>2,0</v>
      </c>
      <c r="Q11" s="63">
        <v>7</v>
      </c>
      <c r="R11" s="11">
        <v>5</v>
      </c>
      <c r="S11" s="14">
        <f>Q11*0.4+R11*0.6</f>
        <v>5.800000000000001</v>
      </c>
      <c r="T11" s="12" t="str">
        <f>IF(S11&lt;4,"F",IF(S11&lt;5.5,"D",IF(S11&lt;7,"C",IF(S11&lt;8.5,"B","A"))))</f>
        <v>C</v>
      </c>
      <c r="U11" s="13" t="str">
        <f>IF(T11="A","4,0",IF(T11="B","3,0",IF(T11="C","2,0",IF(T11="D","1,0","0"))))</f>
        <v>2,0</v>
      </c>
    </row>
    <row r="15" spans="3:4" ht="12.75">
      <c r="C15" s="192"/>
      <c r="D15" s="2" t="s">
        <v>871</v>
      </c>
    </row>
  </sheetData>
  <sheetProtection/>
  <mergeCells count="12">
    <mergeCell ref="A4:G4"/>
    <mergeCell ref="A5:A6"/>
    <mergeCell ref="B5:B6"/>
    <mergeCell ref="C5:D6"/>
    <mergeCell ref="E5:E6"/>
    <mergeCell ref="G5:K5"/>
    <mergeCell ref="C7:D7"/>
    <mergeCell ref="G6:K6"/>
    <mergeCell ref="L6:P6"/>
    <mergeCell ref="Q6:U6"/>
    <mergeCell ref="L5:P5"/>
    <mergeCell ref="Q5:U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K8" sqref="K8"/>
    </sheetView>
  </sheetViews>
  <sheetFormatPr defaultColWidth="9.140625" defaultRowHeight="12.75"/>
  <cols>
    <col min="1" max="1" width="4.7109375" style="2" customWidth="1"/>
    <col min="2" max="2" width="13.57421875" style="2" customWidth="1"/>
    <col min="3" max="3" width="16.7109375" style="2" customWidth="1"/>
    <col min="4" max="4" width="8.57421875" style="2" customWidth="1"/>
    <col min="5" max="5" width="10.140625" style="2" customWidth="1"/>
    <col min="6" max="6" width="8.140625" style="2" customWidth="1"/>
    <col min="7" max="21" width="4.8515625" style="2" customWidth="1"/>
    <col min="22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s="3" customFormat="1" ht="21" customHeight="1">
      <c r="A4" s="203" t="s">
        <v>754</v>
      </c>
      <c r="B4" s="203"/>
      <c r="C4" s="203"/>
      <c r="D4" s="203"/>
      <c r="E4" s="203"/>
      <c r="F4" s="203"/>
      <c r="H4" s="4"/>
      <c r="L4" s="4"/>
      <c r="M4" s="4"/>
    </row>
    <row r="5" spans="1:2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122</v>
      </c>
      <c r="H5" s="196"/>
      <c r="I5" s="196"/>
      <c r="J5" s="196"/>
      <c r="K5" s="197"/>
      <c r="L5" s="195" t="s">
        <v>17</v>
      </c>
      <c r="M5" s="196"/>
      <c r="N5" s="196"/>
      <c r="O5" s="196"/>
      <c r="P5" s="197"/>
      <c r="Q5" s="195" t="s">
        <v>118</v>
      </c>
      <c r="R5" s="196"/>
      <c r="S5" s="196"/>
      <c r="T5" s="196"/>
      <c r="U5" s="197"/>
    </row>
    <row r="6" spans="1:21" ht="21.75" customHeight="1">
      <c r="A6" s="205"/>
      <c r="B6" s="205"/>
      <c r="C6" s="208"/>
      <c r="D6" s="209"/>
      <c r="E6" s="205"/>
      <c r="F6" s="7">
        <f>G6+L6</f>
        <v>7</v>
      </c>
      <c r="G6" s="195">
        <v>4</v>
      </c>
      <c r="H6" s="196"/>
      <c r="I6" s="196"/>
      <c r="J6" s="196"/>
      <c r="K6" s="197"/>
      <c r="L6" s="195">
        <v>3</v>
      </c>
      <c r="M6" s="196"/>
      <c r="N6" s="196"/>
      <c r="O6" s="196"/>
      <c r="P6" s="197"/>
      <c r="Q6" s="195"/>
      <c r="R6" s="196"/>
      <c r="S6" s="196"/>
      <c r="T6" s="196"/>
      <c r="U6" s="197"/>
    </row>
    <row r="7" spans="1:2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</row>
    <row r="8" spans="1:21" ht="18" customHeight="1">
      <c r="A8" s="6">
        <v>1</v>
      </c>
      <c r="B8" s="26" t="s">
        <v>751</v>
      </c>
      <c r="C8" s="106" t="s">
        <v>752</v>
      </c>
      <c r="D8" s="107" t="s">
        <v>57</v>
      </c>
      <c r="E8" s="159">
        <v>39541</v>
      </c>
      <c r="F8" s="15">
        <f>(K8*$G$6+P8*$L$6)/$F$6</f>
        <v>2</v>
      </c>
      <c r="G8" s="10">
        <v>6.9</v>
      </c>
      <c r="H8" s="11">
        <v>7</v>
      </c>
      <c r="I8" s="14">
        <f>G8*0.4+H8*0.6</f>
        <v>6.960000000000001</v>
      </c>
      <c r="J8" s="12" t="str">
        <f>IF(I8&lt;4,"F",IF(I8&lt;5.5,"D",IF(I8&lt;7,"C",IF(I8&lt;8.5,"B","A"))))</f>
        <v>C</v>
      </c>
      <c r="K8" s="13" t="str">
        <f>IF(J8="A","4,0",IF(J8="B","3,0",IF(J8="C","2,0",IF(J8="D","1,0","0"))))</f>
        <v>2,0</v>
      </c>
      <c r="L8" s="10">
        <v>6.8</v>
      </c>
      <c r="M8" s="11">
        <v>5</v>
      </c>
      <c r="N8" s="14">
        <f>L8*0.4+M8*0.6</f>
        <v>5.720000000000001</v>
      </c>
      <c r="O8" s="12" t="str">
        <f>IF(N8&lt;4,"F",IF(N8&lt;5.5,"D",IF(N8&lt;7,"C",IF(N8&lt;8.5,"B","A"))))</f>
        <v>C</v>
      </c>
      <c r="P8" s="13" t="str">
        <f>IF(O8="A","4,0",IF(O8="B","3,0",IF(O8="C","2,0",IF(O8="D","1,0","0"))))</f>
        <v>2,0</v>
      </c>
      <c r="Q8" s="10">
        <v>7</v>
      </c>
      <c r="R8" s="11">
        <v>6</v>
      </c>
      <c r="S8" s="14">
        <f>Q8*0.4+R8*0.6</f>
        <v>6.4</v>
      </c>
      <c r="T8" s="12" t="str">
        <f>IF(S8&lt;4,"F",IF(S8&lt;5.5,"D",IF(S8&lt;7,"C",IF(S8&lt;8.5,"B","A"))))</f>
        <v>C</v>
      </c>
      <c r="U8" s="13" t="str">
        <f>IF(T8="A","4,0",IF(T8="B","3,0",IF(T8="C","2,0",IF(T8="D","1,0","0"))))</f>
        <v>2,0</v>
      </c>
    </row>
  </sheetData>
  <sheetProtection/>
  <mergeCells count="12">
    <mergeCell ref="C7:D7"/>
    <mergeCell ref="L6:P6"/>
    <mergeCell ref="Q6:U6"/>
    <mergeCell ref="L5:P5"/>
    <mergeCell ref="Q5:U5"/>
    <mergeCell ref="A4:F4"/>
    <mergeCell ref="A5:A6"/>
    <mergeCell ref="B5:B6"/>
    <mergeCell ref="C5:D6"/>
    <mergeCell ref="E5:E6"/>
    <mergeCell ref="G5:K5"/>
    <mergeCell ref="G6:K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E25"/>
  <sheetViews>
    <sheetView tabSelected="1" zoomScalePageLayoutView="0" workbookViewId="0" topLeftCell="B7">
      <selection activeCell="O26" sqref="O26"/>
    </sheetView>
  </sheetViews>
  <sheetFormatPr defaultColWidth="9.140625" defaultRowHeight="12.75"/>
  <cols>
    <col min="1" max="1" width="4.7109375" style="2" customWidth="1"/>
    <col min="2" max="2" width="14.00390625" style="2" customWidth="1"/>
    <col min="3" max="3" width="14.421875" style="2" customWidth="1"/>
    <col min="4" max="4" width="8.57421875" style="2" customWidth="1"/>
    <col min="5" max="5" width="12.28125" style="2" customWidth="1"/>
    <col min="6" max="6" width="9.8515625" style="2" customWidth="1"/>
    <col min="7" max="31" width="4.8515625" style="2" customWidth="1"/>
    <col min="32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8" s="3" customFormat="1" ht="21" customHeight="1">
      <c r="A4" s="203" t="s">
        <v>753</v>
      </c>
      <c r="B4" s="203"/>
      <c r="C4" s="203"/>
      <c r="D4" s="203"/>
      <c r="E4" s="203"/>
      <c r="F4" s="203"/>
      <c r="H4" s="4"/>
    </row>
    <row r="5" spans="1:3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111</v>
      </c>
      <c r="H5" s="196"/>
      <c r="I5" s="196"/>
      <c r="J5" s="196"/>
      <c r="K5" s="197"/>
      <c r="L5" s="195" t="s">
        <v>112</v>
      </c>
      <c r="M5" s="196"/>
      <c r="N5" s="196"/>
      <c r="O5" s="196"/>
      <c r="P5" s="197"/>
      <c r="Q5" s="195" t="s">
        <v>17</v>
      </c>
      <c r="R5" s="196"/>
      <c r="S5" s="196"/>
      <c r="T5" s="196"/>
      <c r="U5" s="197"/>
      <c r="V5" s="195" t="s">
        <v>118</v>
      </c>
      <c r="W5" s="196"/>
      <c r="X5" s="196"/>
      <c r="Y5" s="196"/>
      <c r="Z5" s="197"/>
      <c r="AA5" s="195" t="s">
        <v>20</v>
      </c>
      <c r="AB5" s="196"/>
      <c r="AC5" s="196"/>
      <c r="AD5" s="196"/>
      <c r="AE5" s="197"/>
    </row>
    <row r="6" spans="1:31" ht="21.75" customHeight="1">
      <c r="A6" s="205"/>
      <c r="B6" s="205"/>
      <c r="C6" s="208"/>
      <c r="D6" s="209"/>
      <c r="E6" s="205"/>
      <c r="F6" s="7">
        <f>SUM(G6:AE6)</f>
        <v>9</v>
      </c>
      <c r="G6" s="195">
        <v>1</v>
      </c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>
        <v>4</v>
      </c>
      <c r="R6" s="196"/>
      <c r="S6" s="196"/>
      <c r="T6" s="196"/>
      <c r="U6" s="197"/>
      <c r="V6" s="195"/>
      <c r="W6" s="196"/>
      <c r="X6" s="196"/>
      <c r="Y6" s="196"/>
      <c r="Z6" s="197"/>
      <c r="AA6" s="195">
        <v>2</v>
      </c>
      <c r="AB6" s="196"/>
      <c r="AC6" s="196"/>
      <c r="AD6" s="196"/>
      <c r="AE6" s="197"/>
    </row>
    <row r="7" spans="1:3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</row>
    <row r="8" spans="1:31" ht="18" customHeight="1">
      <c r="A8" s="6">
        <v>1</v>
      </c>
      <c r="B8" s="26" t="s">
        <v>755</v>
      </c>
      <c r="C8" s="166" t="s">
        <v>35</v>
      </c>
      <c r="D8" s="167" t="s">
        <v>49</v>
      </c>
      <c r="E8" s="162" t="s">
        <v>756</v>
      </c>
      <c r="F8" s="15"/>
      <c r="G8" s="187">
        <v>7</v>
      </c>
      <c r="H8" s="188">
        <v>7</v>
      </c>
      <c r="I8" s="14">
        <f aca="true" t="shared" si="0" ref="I8:I22">G8*0.4+H8*0.6</f>
        <v>7</v>
      </c>
      <c r="J8" s="12" t="str">
        <f aca="true" t="shared" si="1" ref="J8:J22">IF(I8&lt;4,"F",IF(I8&lt;5.5,"D",IF(I8&lt;7,"C",IF(I8&lt;8.5,"B","A"))))</f>
        <v>B</v>
      </c>
      <c r="K8" s="13" t="str">
        <f>IF(J8="A","4,0",IF(J8="B","3,0",IF(J8="C","2,0",IF(J8="D","1,0","0"))))</f>
        <v>3,0</v>
      </c>
      <c r="L8" s="187">
        <v>7</v>
      </c>
      <c r="M8" s="188">
        <v>7</v>
      </c>
      <c r="N8" s="14">
        <f aca="true" t="shared" si="2" ref="N8:N22">L8*0.4+M8*0.6</f>
        <v>7</v>
      </c>
      <c r="O8" s="12" t="str">
        <f aca="true" t="shared" si="3" ref="O8:O22">IF(N8&lt;4,"F",IF(N8&lt;5.5,"D",IF(N8&lt;7,"C",IF(N8&lt;8.5,"B","A"))))</f>
        <v>B</v>
      </c>
      <c r="P8" s="13" t="str">
        <f>IF(O8="A","4,0",IF(O8="B","3,0",IF(O8="C","2,0",IF(O8="D","1,0","0"))))</f>
        <v>3,0</v>
      </c>
      <c r="Q8" s="187">
        <v>8</v>
      </c>
      <c r="R8" s="188">
        <v>8</v>
      </c>
      <c r="S8" s="14">
        <f aca="true" t="shared" si="4" ref="S8:S22">Q8*0.4+R8*0.6</f>
        <v>8</v>
      </c>
      <c r="T8" s="12" t="str">
        <f aca="true" t="shared" si="5" ref="T8:T22">IF(S8&lt;4,"F",IF(S8&lt;5.5,"D",IF(S8&lt;7,"C",IF(S8&lt;8.5,"B","A"))))</f>
        <v>B</v>
      </c>
      <c r="U8" s="13" t="str">
        <f>IF(T8="A","4,0",IF(T8="B","3,0",IF(T8="C","2,0",IF(T8="D","1,0","0"))))</f>
        <v>3,0</v>
      </c>
      <c r="V8" s="190">
        <v>8</v>
      </c>
      <c r="W8" s="188">
        <v>8</v>
      </c>
      <c r="X8" s="14">
        <f aca="true" t="shared" si="6" ref="X8:X22">V8*0.4+W8*0.6</f>
        <v>8</v>
      </c>
      <c r="Y8" s="12" t="str">
        <f aca="true" t="shared" si="7" ref="Y8:Y22">IF(X8&lt;4,"F",IF(X8&lt;5.5,"D",IF(X8&lt;7,"C",IF(X8&lt;8.5,"B","A"))))</f>
        <v>B</v>
      </c>
      <c r="Z8" s="13" t="str">
        <f>IF(Y8="A","4,0",IF(Y8="B","3,0",IF(Y8="C","2,0",IF(Y8="D","1,0","0"))))</f>
        <v>3,0</v>
      </c>
      <c r="AA8" s="187">
        <v>8</v>
      </c>
      <c r="AB8" s="188">
        <v>8</v>
      </c>
      <c r="AC8" s="14">
        <f aca="true" t="shared" si="8" ref="AC8:AC22">AA8*0.4+AB8*0.6</f>
        <v>8</v>
      </c>
      <c r="AD8" s="12" t="str">
        <f aca="true" t="shared" si="9" ref="AD8:AD22">IF(AC8&lt;4,"F",IF(AC8&lt;5.5,"D",IF(AC8&lt;7,"C",IF(AC8&lt;8.5,"B","A"))))</f>
        <v>B</v>
      </c>
      <c r="AE8" s="13" t="str">
        <f>IF(AD8="A","4,0",IF(AD8="B","3,0",IF(AD8="C","2,0",IF(AD8="D","1,0","0"))))</f>
        <v>3,0</v>
      </c>
    </row>
    <row r="9" spans="1:31" ht="18" customHeight="1">
      <c r="A9" s="6">
        <v>2</v>
      </c>
      <c r="B9" s="26" t="s">
        <v>757</v>
      </c>
      <c r="C9" s="70" t="s">
        <v>71</v>
      </c>
      <c r="D9" s="46" t="s">
        <v>758</v>
      </c>
      <c r="E9" s="160" t="s">
        <v>759</v>
      </c>
      <c r="F9" s="15">
        <f>(K9*$G$6+P9*$L$6+U9*$Q$6+AE9*$AA$6)/$F$6</f>
        <v>2.7777777777777777</v>
      </c>
      <c r="G9" s="56">
        <v>9</v>
      </c>
      <c r="H9" s="57">
        <v>7</v>
      </c>
      <c r="I9" s="14">
        <f t="shared" si="0"/>
        <v>7.800000000000001</v>
      </c>
      <c r="J9" s="12" t="str">
        <f t="shared" si="1"/>
        <v>B</v>
      </c>
      <c r="K9" s="13" t="str">
        <f aca="true" t="shared" si="10" ref="K9:K22">IF(J9="A","4,0",IF(J9="B","3,0",IF(J9="C","2,0",IF(J9="D","1,0","0"))))</f>
        <v>3,0</v>
      </c>
      <c r="L9" s="10">
        <v>8.2</v>
      </c>
      <c r="M9" s="11">
        <v>5</v>
      </c>
      <c r="N9" s="14">
        <f t="shared" si="2"/>
        <v>6.279999999999999</v>
      </c>
      <c r="O9" s="12" t="str">
        <f t="shared" si="3"/>
        <v>C</v>
      </c>
      <c r="P9" s="13" t="str">
        <f aca="true" t="shared" si="11" ref="P9:P22">IF(O9="A","4,0",IF(O9="B","3,0",IF(O9="C","2,0",IF(O9="D","1,0","0"))))</f>
        <v>2,0</v>
      </c>
      <c r="Q9" s="10">
        <v>8.7</v>
      </c>
      <c r="R9" s="11">
        <v>8</v>
      </c>
      <c r="S9" s="14">
        <f t="shared" si="4"/>
        <v>8.28</v>
      </c>
      <c r="T9" s="12" t="str">
        <f t="shared" si="5"/>
        <v>B</v>
      </c>
      <c r="U9" s="13" t="str">
        <f aca="true" t="shared" si="12" ref="U9:U22">IF(T9="A","4,0",IF(T9="B","3,0",IF(T9="C","2,0",IF(T9="D","1,0","0"))))</f>
        <v>3,0</v>
      </c>
      <c r="V9" s="10"/>
      <c r="W9" s="11"/>
      <c r="X9" s="14">
        <f t="shared" si="6"/>
        <v>0</v>
      </c>
      <c r="Y9" s="12" t="str">
        <f t="shared" si="7"/>
        <v>F</v>
      </c>
      <c r="Z9" s="13" t="str">
        <f aca="true" t="shared" si="13" ref="Z9:Z22">IF(Y9="A","4,0",IF(Y9="B","3,0",IF(Y9="C","2,0",IF(Y9="D","1,0","0"))))</f>
        <v>0</v>
      </c>
      <c r="AA9" s="10">
        <v>8.2</v>
      </c>
      <c r="AB9" s="11">
        <v>8</v>
      </c>
      <c r="AC9" s="14">
        <f t="shared" si="8"/>
        <v>8.08</v>
      </c>
      <c r="AD9" s="12" t="str">
        <f t="shared" si="9"/>
        <v>B</v>
      </c>
      <c r="AE9" s="13" t="str">
        <f aca="true" t="shared" si="14" ref="AE9:AE22">IF(AD9="A","4,0",IF(AD9="B","3,0",IF(AD9="C","2,0",IF(AD9="D","1,0","0"))))</f>
        <v>3,0</v>
      </c>
    </row>
    <row r="10" spans="1:31" ht="18" customHeight="1">
      <c r="A10" s="6">
        <v>3</v>
      </c>
      <c r="B10" s="26" t="s">
        <v>760</v>
      </c>
      <c r="C10" s="143" t="s">
        <v>761</v>
      </c>
      <c r="D10" s="161" t="s">
        <v>69</v>
      </c>
      <c r="E10" s="162" t="s">
        <v>762</v>
      </c>
      <c r="F10" s="15">
        <f aca="true" t="shared" si="15" ref="F10:F22">(K10*$G$6+P10*$L$6+U10*$Q$6+AE10*$AA$6)/$F$6</f>
        <v>1</v>
      </c>
      <c r="G10" s="63">
        <v>9</v>
      </c>
      <c r="H10" s="11">
        <v>8</v>
      </c>
      <c r="I10" s="14">
        <f t="shared" si="0"/>
        <v>8.4</v>
      </c>
      <c r="J10" s="12" t="str">
        <f t="shared" si="1"/>
        <v>B</v>
      </c>
      <c r="K10" s="13" t="str">
        <f t="shared" si="10"/>
        <v>3,0</v>
      </c>
      <c r="L10" s="63">
        <v>9</v>
      </c>
      <c r="M10" s="11">
        <v>7</v>
      </c>
      <c r="N10" s="14">
        <f t="shared" si="2"/>
        <v>7.800000000000001</v>
      </c>
      <c r="O10" s="12" t="str">
        <f t="shared" si="3"/>
        <v>B</v>
      </c>
      <c r="P10" s="13" t="str">
        <f t="shared" si="11"/>
        <v>3,0</v>
      </c>
      <c r="Q10" s="10"/>
      <c r="R10" s="11"/>
      <c r="S10" s="14">
        <f t="shared" si="4"/>
        <v>0</v>
      </c>
      <c r="T10" s="12" t="str">
        <f t="shared" si="5"/>
        <v>F</v>
      </c>
      <c r="U10" s="13" t="str">
        <f t="shared" si="12"/>
        <v>0</v>
      </c>
      <c r="V10" s="10"/>
      <c r="W10" s="11"/>
      <c r="X10" s="14">
        <f t="shared" si="6"/>
        <v>0</v>
      </c>
      <c r="Y10" s="12" t="str">
        <f t="shared" si="7"/>
        <v>F</v>
      </c>
      <c r="Z10" s="13" t="str">
        <f t="shared" si="13"/>
        <v>0</v>
      </c>
      <c r="AA10" s="10">
        <v>7.6</v>
      </c>
      <c r="AB10" s="11"/>
      <c r="AC10" s="14">
        <f t="shared" si="8"/>
        <v>3.04</v>
      </c>
      <c r="AD10" s="12" t="str">
        <f t="shared" si="9"/>
        <v>F</v>
      </c>
      <c r="AE10" s="13" t="str">
        <f t="shared" si="14"/>
        <v>0</v>
      </c>
    </row>
    <row r="11" spans="1:31" ht="18" customHeight="1">
      <c r="A11" s="6">
        <v>4</v>
      </c>
      <c r="B11" s="26" t="s">
        <v>763</v>
      </c>
      <c r="C11" s="163" t="s">
        <v>764</v>
      </c>
      <c r="D11" s="164" t="s">
        <v>55</v>
      </c>
      <c r="E11" s="162" t="s">
        <v>765</v>
      </c>
      <c r="F11" s="15"/>
      <c r="G11" s="10"/>
      <c r="H11" s="11"/>
      <c r="I11" s="14">
        <f t="shared" si="0"/>
        <v>0</v>
      </c>
      <c r="J11" s="12" t="str">
        <f t="shared" si="1"/>
        <v>F</v>
      </c>
      <c r="K11" s="13" t="str">
        <f t="shared" si="10"/>
        <v>0</v>
      </c>
      <c r="L11" s="10"/>
      <c r="M11" s="11"/>
      <c r="N11" s="14">
        <f t="shared" si="2"/>
        <v>0</v>
      </c>
      <c r="O11" s="12" t="str">
        <f t="shared" si="3"/>
        <v>F</v>
      </c>
      <c r="P11" s="13" t="str">
        <f t="shared" si="11"/>
        <v>0</v>
      </c>
      <c r="Q11" s="10"/>
      <c r="R11" s="11"/>
      <c r="S11" s="14">
        <f t="shared" si="4"/>
        <v>0</v>
      </c>
      <c r="T11" s="12" t="str">
        <f t="shared" si="5"/>
        <v>F</v>
      </c>
      <c r="U11" s="13" t="str">
        <f t="shared" si="12"/>
        <v>0</v>
      </c>
      <c r="V11" s="10"/>
      <c r="W11" s="11"/>
      <c r="X11" s="14">
        <f t="shared" si="6"/>
        <v>0</v>
      </c>
      <c r="Y11" s="12" t="str">
        <f t="shared" si="7"/>
        <v>F</v>
      </c>
      <c r="Z11" s="13" t="str">
        <f t="shared" si="13"/>
        <v>0</v>
      </c>
      <c r="AA11" s="10"/>
      <c r="AB11" s="11"/>
      <c r="AC11" s="14">
        <f t="shared" si="8"/>
        <v>0</v>
      </c>
      <c r="AD11" s="12" t="str">
        <f t="shared" si="9"/>
        <v>F</v>
      </c>
      <c r="AE11" s="13" t="str">
        <f t="shared" si="14"/>
        <v>0</v>
      </c>
    </row>
    <row r="12" spans="1:31" ht="18" customHeight="1">
      <c r="A12" s="6">
        <v>5</v>
      </c>
      <c r="B12" s="26" t="s">
        <v>766</v>
      </c>
      <c r="C12" s="165" t="s">
        <v>767</v>
      </c>
      <c r="D12" s="107" t="s">
        <v>768</v>
      </c>
      <c r="E12" s="159">
        <v>35706</v>
      </c>
      <c r="F12" s="15">
        <f t="shared" si="15"/>
        <v>3.2222222222222223</v>
      </c>
      <c r="G12" s="63">
        <v>9</v>
      </c>
      <c r="H12" s="11">
        <v>7</v>
      </c>
      <c r="I12" s="14">
        <f t="shared" si="0"/>
        <v>7.800000000000001</v>
      </c>
      <c r="J12" s="12" t="str">
        <f t="shared" si="1"/>
        <v>B</v>
      </c>
      <c r="K12" s="13" t="str">
        <f t="shared" si="10"/>
        <v>3,0</v>
      </c>
      <c r="L12" s="10">
        <v>5.8</v>
      </c>
      <c r="M12" s="11">
        <v>7</v>
      </c>
      <c r="N12" s="14">
        <f t="shared" si="2"/>
        <v>6.52</v>
      </c>
      <c r="O12" s="12" t="str">
        <f t="shared" si="3"/>
        <v>C</v>
      </c>
      <c r="P12" s="13" t="str">
        <f t="shared" si="11"/>
        <v>2,0</v>
      </c>
      <c r="Q12" s="63">
        <v>9</v>
      </c>
      <c r="R12" s="11">
        <v>10</v>
      </c>
      <c r="S12" s="14">
        <f t="shared" si="4"/>
        <v>9.6</v>
      </c>
      <c r="T12" s="12" t="str">
        <f t="shared" si="5"/>
        <v>A</v>
      </c>
      <c r="U12" s="13" t="str">
        <f t="shared" si="12"/>
        <v>4,0</v>
      </c>
      <c r="V12" s="63">
        <v>7</v>
      </c>
      <c r="W12" s="11">
        <v>7</v>
      </c>
      <c r="X12" s="14">
        <f t="shared" si="6"/>
        <v>7</v>
      </c>
      <c r="Y12" s="12" t="str">
        <f t="shared" si="7"/>
        <v>B</v>
      </c>
      <c r="Z12" s="13" t="str">
        <f t="shared" si="13"/>
        <v>3,0</v>
      </c>
      <c r="AA12" s="10">
        <v>8.6</v>
      </c>
      <c r="AB12" s="11">
        <v>8</v>
      </c>
      <c r="AC12" s="14">
        <f t="shared" si="8"/>
        <v>8.24</v>
      </c>
      <c r="AD12" s="12" t="str">
        <f t="shared" si="9"/>
        <v>B</v>
      </c>
      <c r="AE12" s="13" t="str">
        <f t="shared" si="14"/>
        <v>3,0</v>
      </c>
    </row>
    <row r="13" spans="1:31" ht="18" customHeight="1">
      <c r="A13" s="6">
        <v>6</v>
      </c>
      <c r="B13" s="26" t="s">
        <v>769</v>
      </c>
      <c r="C13" s="163" t="s">
        <v>770</v>
      </c>
      <c r="D13" s="164" t="s">
        <v>771</v>
      </c>
      <c r="E13" s="162" t="s">
        <v>772</v>
      </c>
      <c r="F13" s="15">
        <f t="shared" si="15"/>
        <v>3.4444444444444446</v>
      </c>
      <c r="G13" s="63">
        <v>9</v>
      </c>
      <c r="H13" s="11">
        <v>8</v>
      </c>
      <c r="I13" s="14">
        <f t="shared" si="0"/>
        <v>8.4</v>
      </c>
      <c r="J13" s="12" t="str">
        <f t="shared" si="1"/>
        <v>B</v>
      </c>
      <c r="K13" s="13" t="str">
        <f t="shared" si="10"/>
        <v>3,0</v>
      </c>
      <c r="L13" s="10">
        <v>7.4</v>
      </c>
      <c r="M13" s="11">
        <v>7</v>
      </c>
      <c r="N13" s="14">
        <f t="shared" si="2"/>
        <v>7.16</v>
      </c>
      <c r="O13" s="12" t="str">
        <f t="shared" si="3"/>
        <v>B</v>
      </c>
      <c r="P13" s="13" t="str">
        <f t="shared" si="11"/>
        <v>3,0</v>
      </c>
      <c r="Q13" s="63">
        <v>8</v>
      </c>
      <c r="R13" s="11">
        <v>9</v>
      </c>
      <c r="S13" s="14">
        <f t="shared" si="4"/>
        <v>8.6</v>
      </c>
      <c r="T13" s="12" t="str">
        <f t="shared" si="5"/>
        <v>A</v>
      </c>
      <c r="U13" s="13" t="str">
        <f t="shared" si="12"/>
        <v>4,0</v>
      </c>
      <c r="V13" s="10"/>
      <c r="W13" s="11"/>
      <c r="X13" s="14">
        <f t="shared" si="6"/>
        <v>0</v>
      </c>
      <c r="Y13" s="12" t="str">
        <f t="shared" si="7"/>
        <v>F</v>
      </c>
      <c r="Z13" s="13" t="str">
        <f t="shared" si="13"/>
        <v>0</v>
      </c>
      <c r="AA13" s="10">
        <v>8.6</v>
      </c>
      <c r="AB13" s="11">
        <v>8</v>
      </c>
      <c r="AC13" s="14">
        <f t="shared" si="8"/>
        <v>8.24</v>
      </c>
      <c r="AD13" s="12" t="str">
        <f t="shared" si="9"/>
        <v>B</v>
      </c>
      <c r="AE13" s="13" t="str">
        <f t="shared" si="14"/>
        <v>3,0</v>
      </c>
    </row>
    <row r="14" spans="1:31" ht="18" customHeight="1">
      <c r="A14" s="6">
        <v>7</v>
      </c>
      <c r="B14" s="26" t="s">
        <v>773</v>
      </c>
      <c r="C14" s="70" t="s">
        <v>774</v>
      </c>
      <c r="D14" s="46" t="s">
        <v>775</v>
      </c>
      <c r="E14" s="162" t="s">
        <v>776</v>
      </c>
      <c r="F14" s="15">
        <f>(K14*$G$6+P14*$L$6+U14*$Q$6+AE14*$AA$6)/$F$6</f>
        <v>2.4444444444444446</v>
      </c>
      <c r="G14" s="186">
        <v>9</v>
      </c>
      <c r="H14" s="57">
        <v>9</v>
      </c>
      <c r="I14" s="14">
        <f t="shared" si="0"/>
        <v>9</v>
      </c>
      <c r="J14" s="12" t="str">
        <f t="shared" si="1"/>
        <v>A</v>
      </c>
      <c r="K14" s="13" t="str">
        <f t="shared" si="10"/>
        <v>4,0</v>
      </c>
      <c r="L14" s="63">
        <v>6</v>
      </c>
      <c r="M14" s="11">
        <v>5</v>
      </c>
      <c r="N14" s="14">
        <f t="shared" si="2"/>
        <v>5.4</v>
      </c>
      <c r="O14" s="12" t="str">
        <f t="shared" si="3"/>
        <v>D</v>
      </c>
      <c r="P14" s="13" t="str">
        <f t="shared" si="11"/>
        <v>1,0</v>
      </c>
      <c r="Q14" s="10">
        <v>9.3</v>
      </c>
      <c r="R14" s="11">
        <v>9</v>
      </c>
      <c r="S14" s="14">
        <f t="shared" si="4"/>
        <v>9.120000000000001</v>
      </c>
      <c r="T14" s="12" t="str">
        <f t="shared" si="5"/>
        <v>A</v>
      </c>
      <c r="U14" s="13" t="str">
        <f t="shared" si="12"/>
        <v>4,0</v>
      </c>
      <c r="V14" s="190">
        <v>8</v>
      </c>
      <c r="W14" s="188">
        <v>8</v>
      </c>
      <c r="X14" s="14">
        <f t="shared" si="6"/>
        <v>8</v>
      </c>
      <c r="Y14" s="12" t="str">
        <f t="shared" si="7"/>
        <v>B</v>
      </c>
      <c r="Z14" s="13" t="str">
        <f t="shared" si="13"/>
        <v>3,0</v>
      </c>
      <c r="AA14" s="10"/>
      <c r="AB14" s="11"/>
      <c r="AC14" s="14">
        <f t="shared" si="8"/>
        <v>0</v>
      </c>
      <c r="AD14" s="12" t="str">
        <f t="shared" si="9"/>
        <v>F</v>
      </c>
      <c r="AE14" s="13" t="str">
        <f t="shared" si="14"/>
        <v>0</v>
      </c>
    </row>
    <row r="15" spans="1:31" ht="18" customHeight="1">
      <c r="A15" s="6">
        <v>8</v>
      </c>
      <c r="B15" s="26" t="s">
        <v>777</v>
      </c>
      <c r="C15" s="166" t="s">
        <v>778</v>
      </c>
      <c r="D15" s="167" t="s">
        <v>37</v>
      </c>
      <c r="E15" s="162" t="s">
        <v>779</v>
      </c>
      <c r="F15" s="15">
        <f t="shared" si="15"/>
        <v>2.7777777777777777</v>
      </c>
      <c r="G15" s="63">
        <v>9</v>
      </c>
      <c r="H15" s="11">
        <v>7</v>
      </c>
      <c r="I15" s="14">
        <f t="shared" si="0"/>
        <v>7.800000000000001</v>
      </c>
      <c r="J15" s="12" t="str">
        <f t="shared" si="1"/>
        <v>B</v>
      </c>
      <c r="K15" s="13" t="str">
        <f t="shared" si="10"/>
        <v>3,0</v>
      </c>
      <c r="L15" s="10">
        <v>6.4</v>
      </c>
      <c r="M15" s="11">
        <v>6</v>
      </c>
      <c r="N15" s="14">
        <f t="shared" si="2"/>
        <v>6.16</v>
      </c>
      <c r="O15" s="12" t="str">
        <f t="shared" si="3"/>
        <v>C</v>
      </c>
      <c r="P15" s="13" t="str">
        <f t="shared" si="11"/>
        <v>2,0</v>
      </c>
      <c r="Q15" s="10">
        <v>8.7</v>
      </c>
      <c r="R15" s="11">
        <v>7</v>
      </c>
      <c r="S15" s="14">
        <f t="shared" si="4"/>
        <v>7.68</v>
      </c>
      <c r="T15" s="12" t="str">
        <f t="shared" si="5"/>
        <v>B</v>
      </c>
      <c r="U15" s="13" t="str">
        <f t="shared" si="12"/>
        <v>3,0</v>
      </c>
      <c r="V15" s="63">
        <v>7</v>
      </c>
      <c r="W15" s="11">
        <v>7</v>
      </c>
      <c r="X15" s="14">
        <f t="shared" si="6"/>
        <v>7</v>
      </c>
      <c r="Y15" s="12" t="str">
        <f t="shared" si="7"/>
        <v>B</v>
      </c>
      <c r="Z15" s="13" t="str">
        <f t="shared" si="13"/>
        <v>3,0</v>
      </c>
      <c r="AA15" s="10">
        <v>7.4</v>
      </c>
      <c r="AB15" s="11">
        <v>7</v>
      </c>
      <c r="AC15" s="14">
        <f t="shared" si="8"/>
        <v>7.16</v>
      </c>
      <c r="AD15" s="12" t="str">
        <f t="shared" si="9"/>
        <v>B</v>
      </c>
      <c r="AE15" s="13" t="str">
        <f t="shared" si="14"/>
        <v>3,0</v>
      </c>
    </row>
    <row r="16" spans="1:31" ht="18" customHeight="1">
      <c r="A16" s="6">
        <v>9</v>
      </c>
      <c r="B16" s="26" t="s">
        <v>780</v>
      </c>
      <c r="C16" s="70" t="s">
        <v>781</v>
      </c>
      <c r="D16" s="46" t="s">
        <v>70</v>
      </c>
      <c r="E16" s="160" t="s">
        <v>782</v>
      </c>
      <c r="F16" s="15">
        <f t="shared" si="15"/>
        <v>2.4444444444444446</v>
      </c>
      <c r="G16" s="56"/>
      <c r="H16" s="57"/>
      <c r="I16" s="14">
        <f t="shared" si="0"/>
        <v>0</v>
      </c>
      <c r="J16" s="12" t="str">
        <f t="shared" si="1"/>
        <v>F</v>
      </c>
      <c r="K16" s="13" t="str">
        <f t="shared" si="10"/>
        <v>0</v>
      </c>
      <c r="L16" s="10"/>
      <c r="M16" s="11"/>
      <c r="N16" s="14">
        <f t="shared" si="2"/>
        <v>0</v>
      </c>
      <c r="O16" s="12" t="str">
        <f t="shared" si="3"/>
        <v>F</v>
      </c>
      <c r="P16" s="13" t="str">
        <f t="shared" si="11"/>
        <v>0</v>
      </c>
      <c r="Q16" s="10">
        <v>9.3</v>
      </c>
      <c r="R16" s="11">
        <v>9</v>
      </c>
      <c r="S16" s="14">
        <f t="shared" si="4"/>
        <v>9.120000000000001</v>
      </c>
      <c r="T16" s="12" t="str">
        <f t="shared" si="5"/>
        <v>A</v>
      </c>
      <c r="U16" s="13" t="str">
        <f t="shared" si="12"/>
        <v>4,0</v>
      </c>
      <c r="V16" s="10"/>
      <c r="W16" s="11"/>
      <c r="X16" s="14">
        <f t="shared" si="6"/>
        <v>0</v>
      </c>
      <c r="Y16" s="12" t="str">
        <f t="shared" si="7"/>
        <v>F</v>
      </c>
      <c r="Z16" s="13" t="str">
        <f t="shared" si="13"/>
        <v>0</v>
      </c>
      <c r="AA16" s="63">
        <v>9</v>
      </c>
      <c r="AB16" s="11">
        <v>8</v>
      </c>
      <c r="AC16" s="14">
        <f t="shared" si="8"/>
        <v>8.4</v>
      </c>
      <c r="AD16" s="12" t="str">
        <f t="shared" si="9"/>
        <v>B</v>
      </c>
      <c r="AE16" s="13" t="str">
        <f t="shared" si="14"/>
        <v>3,0</v>
      </c>
    </row>
    <row r="17" spans="1:31" ht="18" customHeight="1">
      <c r="A17" s="6">
        <v>10</v>
      </c>
      <c r="B17" s="26" t="s">
        <v>783</v>
      </c>
      <c r="C17" s="70" t="s">
        <v>54</v>
      </c>
      <c r="D17" s="46" t="s">
        <v>53</v>
      </c>
      <c r="E17" s="162" t="s">
        <v>784</v>
      </c>
      <c r="F17" s="15"/>
      <c r="G17" s="10"/>
      <c r="H17" s="11"/>
      <c r="I17" s="14">
        <f t="shared" si="0"/>
        <v>0</v>
      </c>
      <c r="J17" s="12" t="str">
        <f t="shared" si="1"/>
        <v>F</v>
      </c>
      <c r="K17" s="13" t="str">
        <f t="shared" si="10"/>
        <v>0</v>
      </c>
      <c r="L17" s="10"/>
      <c r="M17" s="11"/>
      <c r="N17" s="14">
        <f t="shared" si="2"/>
        <v>0</v>
      </c>
      <c r="O17" s="12" t="str">
        <f t="shared" si="3"/>
        <v>F</v>
      </c>
      <c r="P17" s="13" t="str">
        <f t="shared" si="11"/>
        <v>0</v>
      </c>
      <c r="Q17" s="10"/>
      <c r="R17" s="11"/>
      <c r="S17" s="14">
        <f t="shared" si="4"/>
        <v>0</v>
      </c>
      <c r="T17" s="12" t="str">
        <f t="shared" si="5"/>
        <v>F</v>
      </c>
      <c r="U17" s="13" t="str">
        <f t="shared" si="12"/>
        <v>0</v>
      </c>
      <c r="V17" s="10"/>
      <c r="W17" s="11"/>
      <c r="X17" s="14">
        <f t="shared" si="6"/>
        <v>0</v>
      </c>
      <c r="Y17" s="12" t="str">
        <f t="shared" si="7"/>
        <v>F</v>
      </c>
      <c r="Z17" s="13" t="str">
        <f t="shared" si="13"/>
        <v>0</v>
      </c>
      <c r="AA17" s="10"/>
      <c r="AB17" s="11"/>
      <c r="AC17" s="14">
        <f t="shared" si="8"/>
        <v>0</v>
      </c>
      <c r="AD17" s="12" t="str">
        <f t="shared" si="9"/>
        <v>F</v>
      </c>
      <c r="AE17" s="13" t="str">
        <f t="shared" si="14"/>
        <v>0</v>
      </c>
    </row>
    <row r="18" spans="1:31" ht="18" customHeight="1">
      <c r="A18" s="6">
        <v>11</v>
      </c>
      <c r="B18" s="26" t="s">
        <v>785</v>
      </c>
      <c r="C18" s="163" t="s">
        <v>91</v>
      </c>
      <c r="D18" s="164" t="s">
        <v>786</v>
      </c>
      <c r="E18" s="168" t="s">
        <v>787</v>
      </c>
      <c r="F18" s="15">
        <f t="shared" si="15"/>
        <v>1.3333333333333333</v>
      </c>
      <c r="G18" s="10"/>
      <c r="H18" s="11"/>
      <c r="I18" s="14">
        <f t="shared" si="0"/>
        <v>0</v>
      </c>
      <c r="J18" s="12" t="str">
        <f t="shared" si="1"/>
        <v>F</v>
      </c>
      <c r="K18" s="13" t="str">
        <f t="shared" si="10"/>
        <v>0</v>
      </c>
      <c r="L18" s="63">
        <v>9</v>
      </c>
      <c r="M18" s="11">
        <v>8</v>
      </c>
      <c r="N18" s="14">
        <f t="shared" si="2"/>
        <v>8.4</v>
      </c>
      <c r="O18" s="12" t="str">
        <f t="shared" si="3"/>
        <v>B</v>
      </c>
      <c r="P18" s="13" t="str">
        <f t="shared" si="11"/>
        <v>3,0</v>
      </c>
      <c r="Q18" s="10"/>
      <c r="R18" s="11"/>
      <c r="S18" s="14">
        <f t="shared" si="4"/>
        <v>0</v>
      </c>
      <c r="T18" s="12" t="str">
        <f t="shared" si="5"/>
        <v>F</v>
      </c>
      <c r="U18" s="13" t="str">
        <f t="shared" si="12"/>
        <v>0</v>
      </c>
      <c r="V18" s="63">
        <v>7</v>
      </c>
      <c r="W18" s="11">
        <v>7</v>
      </c>
      <c r="X18" s="14">
        <f t="shared" si="6"/>
        <v>7</v>
      </c>
      <c r="Y18" s="12" t="str">
        <f t="shared" si="7"/>
        <v>B</v>
      </c>
      <c r="Z18" s="13" t="str">
        <f t="shared" si="13"/>
        <v>3,0</v>
      </c>
      <c r="AA18" s="10">
        <v>8.2</v>
      </c>
      <c r="AB18" s="11">
        <v>8</v>
      </c>
      <c r="AC18" s="14">
        <f t="shared" si="8"/>
        <v>8.08</v>
      </c>
      <c r="AD18" s="12" t="str">
        <f t="shared" si="9"/>
        <v>B</v>
      </c>
      <c r="AE18" s="13" t="str">
        <f t="shared" si="14"/>
        <v>3,0</v>
      </c>
    </row>
    <row r="19" spans="1:31" ht="18" customHeight="1">
      <c r="A19" s="6">
        <v>12</v>
      </c>
      <c r="B19" s="26" t="s">
        <v>788</v>
      </c>
      <c r="C19" s="70" t="s">
        <v>474</v>
      </c>
      <c r="D19" s="46" t="s">
        <v>338</v>
      </c>
      <c r="E19" s="162" t="s">
        <v>789</v>
      </c>
      <c r="F19" s="15">
        <f t="shared" si="15"/>
        <v>2.5555555555555554</v>
      </c>
      <c r="G19" s="186">
        <v>9</v>
      </c>
      <c r="H19" s="57">
        <v>7</v>
      </c>
      <c r="I19" s="14">
        <f t="shared" si="0"/>
        <v>7.800000000000001</v>
      </c>
      <c r="J19" s="12" t="str">
        <f t="shared" si="1"/>
        <v>B</v>
      </c>
      <c r="K19" s="13" t="str">
        <f t="shared" si="10"/>
        <v>3,0</v>
      </c>
      <c r="L19" s="10">
        <v>6.6</v>
      </c>
      <c r="M19" s="11">
        <v>4</v>
      </c>
      <c r="N19" s="14">
        <f t="shared" si="2"/>
        <v>5.04</v>
      </c>
      <c r="O19" s="12" t="str">
        <f t="shared" si="3"/>
        <v>D</v>
      </c>
      <c r="P19" s="13" t="str">
        <f t="shared" si="11"/>
        <v>1,0</v>
      </c>
      <c r="Q19" s="63">
        <v>7</v>
      </c>
      <c r="R19" s="11">
        <v>8</v>
      </c>
      <c r="S19" s="14">
        <f t="shared" si="4"/>
        <v>7.6</v>
      </c>
      <c r="T19" s="12" t="str">
        <f t="shared" si="5"/>
        <v>B</v>
      </c>
      <c r="U19" s="13" t="str">
        <f t="shared" si="12"/>
        <v>3,0</v>
      </c>
      <c r="V19" s="63">
        <v>7</v>
      </c>
      <c r="W19" s="11">
        <v>7</v>
      </c>
      <c r="X19" s="14">
        <f t="shared" si="6"/>
        <v>7</v>
      </c>
      <c r="Y19" s="12" t="str">
        <f t="shared" si="7"/>
        <v>B</v>
      </c>
      <c r="Z19" s="13" t="str">
        <f t="shared" si="13"/>
        <v>3,0</v>
      </c>
      <c r="AA19" s="10">
        <v>8.6</v>
      </c>
      <c r="AB19" s="11">
        <v>8</v>
      </c>
      <c r="AC19" s="14">
        <f t="shared" si="8"/>
        <v>8.24</v>
      </c>
      <c r="AD19" s="12" t="str">
        <f t="shared" si="9"/>
        <v>B</v>
      </c>
      <c r="AE19" s="13" t="str">
        <f t="shared" si="14"/>
        <v>3,0</v>
      </c>
    </row>
    <row r="20" spans="1:31" ht="18" customHeight="1">
      <c r="A20" s="6">
        <v>13</v>
      </c>
      <c r="B20" s="26" t="s">
        <v>790</v>
      </c>
      <c r="C20" s="143" t="s">
        <v>791</v>
      </c>
      <c r="D20" s="161" t="s">
        <v>792</v>
      </c>
      <c r="E20" s="169" t="s">
        <v>793</v>
      </c>
      <c r="F20" s="15"/>
      <c r="G20" s="10"/>
      <c r="H20" s="11"/>
      <c r="I20" s="14">
        <f t="shared" si="0"/>
        <v>0</v>
      </c>
      <c r="J20" s="12" t="str">
        <f t="shared" si="1"/>
        <v>F</v>
      </c>
      <c r="K20" s="13" t="str">
        <f t="shared" si="10"/>
        <v>0</v>
      </c>
      <c r="L20" s="10"/>
      <c r="M20" s="11"/>
      <c r="N20" s="14">
        <f t="shared" si="2"/>
        <v>0</v>
      </c>
      <c r="O20" s="12" t="str">
        <f t="shared" si="3"/>
        <v>F</v>
      </c>
      <c r="P20" s="13" t="str">
        <f t="shared" si="11"/>
        <v>0</v>
      </c>
      <c r="Q20" s="10"/>
      <c r="R20" s="11"/>
      <c r="S20" s="14">
        <f t="shared" si="4"/>
        <v>0</v>
      </c>
      <c r="T20" s="12" t="str">
        <f t="shared" si="5"/>
        <v>F</v>
      </c>
      <c r="U20" s="13" t="str">
        <f t="shared" si="12"/>
        <v>0</v>
      </c>
      <c r="V20" s="10"/>
      <c r="W20" s="11"/>
      <c r="X20" s="14">
        <f t="shared" si="6"/>
        <v>0</v>
      </c>
      <c r="Y20" s="12" t="str">
        <f t="shared" si="7"/>
        <v>F</v>
      </c>
      <c r="Z20" s="13" t="str">
        <f t="shared" si="13"/>
        <v>0</v>
      </c>
      <c r="AA20" s="10"/>
      <c r="AB20" s="11"/>
      <c r="AC20" s="14">
        <f t="shared" si="8"/>
        <v>0</v>
      </c>
      <c r="AD20" s="12" t="str">
        <f t="shared" si="9"/>
        <v>F</v>
      </c>
      <c r="AE20" s="13" t="str">
        <f t="shared" si="14"/>
        <v>0</v>
      </c>
    </row>
    <row r="21" spans="1:31" ht="18" customHeight="1">
      <c r="A21" s="6">
        <v>14</v>
      </c>
      <c r="B21" s="26" t="s">
        <v>794</v>
      </c>
      <c r="C21" s="143" t="s">
        <v>795</v>
      </c>
      <c r="D21" s="161" t="s">
        <v>59</v>
      </c>
      <c r="E21" s="162" t="s">
        <v>796</v>
      </c>
      <c r="F21" s="15"/>
      <c r="G21" s="10"/>
      <c r="H21" s="11"/>
      <c r="I21" s="14">
        <f t="shared" si="0"/>
        <v>0</v>
      </c>
      <c r="J21" s="12" t="str">
        <f t="shared" si="1"/>
        <v>F</v>
      </c>
      <c r="K21" s="13" t="str">
        <f t="shared" si="10"/>
        <v>0</v>
      </c>
      <c r="L21" s="10"/>
      <c r="M21" s="11"/>
      <c r="N21" s="14">
        <f t="shared" si="2"/>
        <v>0</v>
      </c>
      <c r="O21" s="12" t="str">
        <f t="shared" si="3"/>
        <v>F</v>
      </c>
      <c r="P21" s="13" t="str">
        <f t="shared" si="11"/>
        <v>0</v>
      </c>
      <c r="Q21" s="10"/>
      <c r="R21" s="11"/>
      <c r="S21" s="14">
        <f t="shared" si="4"/>
        <v>0</v>
      </c>
      <c r="T21" s="12" t="str">
        <f t="shared" si="5"/>
        <v>F</v>
      </c>
      <c r="U21" s="13" t="str">
        <f t="shared" si="12"/>
        <v>0</v>
      </c>
      <c r="V21" s="10"/>
      <c r="W21" s="11"/>
      <c r="X21" s="14">
        <f t="shared" si="6"/>
        <v>0</v>
      </c>
      <c r="Y21" s="12" t="str">
        <f t="shared" si="7"/>
        <v>F</v>
      </c>
      <c r="Z21" s="13" t="str">
        <f t="shared" si="13"/>
        <v>0</v>
      </c>
      <c r="AA21" s="10"/>
      <c r="AB21" s="11"/>
      <c r="AC21" s="14">
        <f t="shared" si="8"/>
        <v>0</v>
      </c>
      <c r="AD21" s="12" t="str">
        <f t="shared" si="9"/>
        <v>F</v>
      </c>
      <c r="AE21" s="13" t="str">
        <f t="shared" si="14"/>
        <v>0</v>
      </c>
    </row>
    <row r="22" spans="1:31" ht="18" customHeight="1">
      <c r="A22" s="6">
        <v>15</v>
      </c>
      <c r="B22" s="26" t="s">
        <v>797</v>
      </c>
      <c r="C22" s="106" t="s">
        <v>77</v>
      </c>
      <c r="D22" s="45" t="s">
        <v>798</v>
      </c>
      <c r="E22" s="158" t="s">
        <v>13</v>
      </c>
      <c r="F22" s="15">
        <f t="shared" si="15"/>
        <v>1.3333333333333333</v>
      </c>
      <c r="G22" s="10"/>
      <c r="H22" s="11"/>
      <c r="I22" s="14">
        <f t="shared" si="0"/>
        <v>0</v>
      </c>
      <c r="J22" s="12" t="str">
        <f t="shared" si="1"/>
        <v>F</v>
      </c>
      <c r="K22" s="13" t="str">
        <f t="shared" si="10"/>
        <v>0</v>
      </c>
      <c r="L22" s="10">
        <v>9</v>
      </c>
      <c r="M22" s="11">
        <v>8</v>
      </c>
      <c r="N22" s="14">
        <f t="shared" si="2"/>
        <v>8.4</v>
      </c>
      <c r="O22" s="12" t="str">
        <f t="shared" si="3"/>
        <v>B</v>
      </c>
      <c r="P22" s="13" t="str">
        <f t="shared" si="11"/>
        <v>3,0</v>
      </c>
      <c r="Q22" s="10"/>
      <c r="R22" s="11"/>
      <c r="S22" s="14">
        <f t="shared" si="4"/>
        <v>0</v>
      </c>
      <c r="T22" s="12" t="str">
        <f t="shared" si="5"/>
        <v>F</v>
      </c>
      <c r="U22" s="13" t="str">
        <f t="shared" si="12"/>
        <v>0</v>
      </c>
      <c r="V22" s="10"/>
      <c r="W22" s="11"/>
      <c r="X22" s="14">
        <f t="shared" si="6"/>
        <v>0</v>
      </c>
      <c r="Y22" s="12" t="str">
        <f t="shared" si="7"/>
        <v>F</v>
      </c>
      <c r="Z22" s="13" t="str">
        <f t="shared" si="13"/>
        <v>0</v>
      </c>
      <c r="AA22" s="10">
        <v>8.6</v>
      </c>
      <c r="AB22" s="11">
        <v>8</v>
      </c>
      <c r="AC22" s="14">
        <f t="shared" si="8"/>
        <v>8.24</v>
      </c>
      <c r="AD22" s="12" t="str">
        <f t="shared" si="9"/>
        <v>B</v>
      </c>
      <c r="AE22" s="13" t="str">
        <f t="shared" si="14"/>
        <v>3,0</v>
      </c>
    </row>
    <row r="25" spans="4:5" ht="12.75">
      <c r="D25" s="192"/>
      <c r="E25" s="2" t="s">
        <v>871</v>
      </c>
    </row>
  </sheetData>
  <sheetProtection/>
  <mergeCells count="16">
    <mergeCell ref="AA5:AE5"/>
    <mergeCell ref="AA6:AE6"/>
    <mergeCell ref="A4:F4"/>
    <mergeCell ref="A5:A6"/>
    <mergeCell ref="B5:B6"/>
    <mergeCell ref="E5:E6"/>
    <mergeCell ref="G5:K5"/>
    <mergeCell ref="C5:D6"/>
    <mergeCell ref="C7:D7"/>
    <mergeCell ref="V6:Z6"/>
    <mergeCell ref="G6:K6"/>
    <mergeCell ref="V5:Z5"/>
    <mergeCell ref="Q5:U5"/>
    <mergeCell ref="Q6:U6"/>
    <mergeCell ref="L6:P6"/>
    <mergeCell ref="L5:P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6"/>
  <sheetViews>
    <sheetView zoomScalePageLayoutView="0" workbookViewId="0" topLeftCell="A1">
      <selection activeCell="O20" sqref="O20"/>
    </sheetView>
  </sheetViews>
  <sheetFormatPr defaultColWidth="9.140625" defaultRowHeight="12.75"/>
  <cols>
    <col min="1" max="1" width="4.7109375" style="2" customWidth="1"/>
    <col min="2" max="2" width="11.57421875" style="2" customWidth="1"/>
    <col min="3" max="3" width="18.00390625" style="2" customWidth="1"/>
    <col min="4" max="4" width="7.00390625" style="2" customWidth="1"/>
    <col min="5" max="5" width="12.00390625" style="2" customWidth="1"/>
    <col min="6" max="6" width="7.8515625" style="2" customWidth="1"/>
    <col min="7" max="41" width="4.8515625" style="2" customWidth="1"/>
    <col min="42" max="16384" width="9.140625" style="2" customWidth="1"/>
  </cols>
  <sheetData>
    <row r="1" spans="1:6" s="1" customFormat="1" ht="16.5" customHeight="1">
      <c r="A1" s="8" t="s">
        <v>0</v>
      </c>
      <c r="B1" s="8"/>
      <c r="C1" s="8"/>
      <c r="D1" s="8"/>
      <c r="E1" s="8"/>
      <c r="F1" s="8"/>
    </row>
    <row r="2" spans="1:6" s="1" customFormat="1" ht="16.5" customHeight="1">
      <c r="A2" s="9" t="s">
        <v>44</v>
      </c>
      <c r="B2" s="9"/>
      <c r="C2" s="9"/>
      <c r="D2" s="9"/>
      <c r="E2" s="9"/>
      <c r="F2" s="9"/>
    </row>
    <row r="3" spans="1:38" ht="26.25" customHeight="1">
      <c r="A3" s="18" t="s">
        <v>46</v>
      </c>
      <c r="B3" s="18"/>
      <c r="C3" s="18"/>
      <c r="D3" s="18"/>
      <c r="E3" s="18"/>
      <c r="F3" s="18"/>
      <c r="G3" s="54"/>
      <c r="H3" s="54"/>
      <c r="V3" s="89"/>
      <c r="W3" s="89"/>
      <c r="AA3" s="89"/>
      <c r="AB3" s="89"/>
      <c r="AF3" s="54"/>
      <c r="AG3" s="54"/>
      <c r="AK3" s="54"/>
      <c r="AL3" s="54"/>
    </row>
    <row r="4" spans="1:13" s="3" customFormat="1" ht="21" customHeight="1">
      <c r="A4" s="203" t="s">
        <v>327</v>
      </c>
      <c r="B4" s="203"/>
      <c r="C4" s="203"/>
      <c r="D4" s="203"/>
      <c r="E4" s="203"/>
      <c r="F4" s="203"/>
      <c r="L4" s="4"/>
      <c r="M4" s="4"/>
    </row>
    <row r="5" spans="1:4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118</v>
      </c>
      <c r="H5" s="196"/>
      <c r="I5" s="196"/>
      <c r="J5" s="196"/>
      <c r="K5" s="197"/>
      <c r="L5" s="195" t="s">
        <v>115</v>
      </c>
      <c r="M5" s="196"/>
      <c r="N5" s="196"/>
      <c r="O5" s="196"/>
      <c r="P5" s="197"/>
      <c r="Q5" s="195" t="s">
        <v>112</v>
      </c>
      <c r="R5" s="196"/>
      <c r="S5" s="196"/>
      <c r="T5" s="196"/>
      <c r="U5" s="197"/>
      <c r="V5" s="195" t="s">
        <v>14</v>
      </c>
      <c r="W5" s="196"/>
      <c r="X5" s="196"/>
      <c r="Y5" s="196"/>
      <c r="Z5" s="197"/>
      <c r="AA5" s="195" t="s">
        <v>11</v>
      </c>
      <c r="AB5" s="196"/>
      <c r="AC5" s="196"/>
      <c r="AD5" s="196"/>
      <c r="AE5" s="197"/>
      <c r="AF5" s="195" t="s">
        <v>114</v>
      </c>
      <c r="AG5" s="196"/>
      <c r="AH5" s="196"/>
      <c r="AI5" s="196"/>
      <c r="AJ5" s="197"/>
      <c r="AK5" s="195" t="s">
        <v>15</v>
      </c>
      <c r="AL5" s="196"/>
      <c r="AM5" s="196"/>
      <c r="AN5" s="196"/>
      <c r="AO5" s="197"/>
    </row>
    <row r="6" spans="1:41" ht="21.75" customHeight="1">
      <c r="A6" s="205"/>
      <c r="B6" s="205"/>
      <c r="C6" s="208"/>
      <c r="D6" s="209"/>
      <c r="E6" s="205"/>
      <c r="F6" s="7">
        <f>SUM(L6:AO6)</f>
        <v>12</v>
      </c>
      <c r="G6" s="195"/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>
        <v>2</v>
      </c>
      <c r="R6" s="196"/>
      <c r="S6" s="196"/>
      <c r="T6" s="196"/>
      <c r="U6" s="197"/>
      <c r="V6" s="195">
        <v>2</v>
      </c>
      <c r="W6" s="196"/>
      <c r="X6" s="196"/>
      <c r="Y6" s="196"/>
      <c r="Z6" s="197"/>
      <c r="AA6" s="195">
        <v>2</v>
      </c>
      <c r="AB6" s="196"/>
      <c r="AC6" s="196"/>
      <c r="AD6" s="196"/>
      <c r="AE6" s="197"/>
      <c r="AF6" s="195">
        <v>2</v>
      </c>
      <c r="AG6" s="196"/>
      <c r="AH6" s="196"/>
      <c r="AI6" s="196"/>
      <c r="AJ6" s="197"/>
      <c r="AK6" s="195">
        <v>2</v>
      </c>
      <c r="AL6" s="196"/>
      <c r="AM6" s="196"/>
      <c r="AN6" s="196"/>
      <c r="AO6" s="197"/>
    </row>
    <row r="7" spans="1:41" ht="21.75" customHeight="1">
      <c r="A7" s="7"/>
      <c r="B7" s="27"/>
      <c r="C7" s="210"/>
      <c r="D7" s="211"/>
      <c r="E7" s="2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</row>
    <row r="8" spans="1:41" ht="18" customHeight="1">
      <c r="A8" s="26">
        <v>1</v>
      </c>
      <c r="B8" s="26" t="s">
        <v>280</v>
      </c>
      <c r="C8" s="22" t="s">
        <v>281</v>
      </c>
      <c r="D8" s="45" t="s">
        <v>66</v>
      </c>
      <c r="E8" s="91" t="s">
        <v>282</v>
      </c>
      <c r="F8" s="15">
        <f>(P8*$L$6+U8*$Q$6+Z8*$V$6+AE8*$AA$6+AJ8*$AF$6+AO8*$AK$6)/$F$6</f>
        <v>0.5</v>
      </c>
      <c r="G8" s="63">
        <v>8</v>
      </c>
      <c r="H8" s="11">
        <v>8</v>
      </c>
      <c r="I8" s="14">
        <f aca="true" t="shared" si="0" ref="I8:I16">H8*0.6+G8*0.4</f>
        <v>8</v>
      </c>
      <c r="J8" s="12" t="str">
        <f aca="true" t="shared" si="1" ref="J8:J16">IF(I8&lt;4,"F",IF(I8&lt;5.5,"D",IF(I8&lt;7,"C",IF(I8&lt;8.5,"B","A"))))</f>
        <v>B</v>
      </c>
      <c r="K8" s="13" t="str">
        <f aca="true" t="shared" si="2" ref="K8:K16">IF(J8="A","4,0",IF(J8="B","3,0",IF(J8="C","2,0",IF(J8="D","1,0","0"))))</f>
        <v>3,0</v>
      </c>
      <c r="L8" s="10"/>
      <c r="M8" s="11"/>
      <c r="N8" s="14">
        <f aca="true" t="shared" si="3" ref="N8:N16">M8*0.6+L8*0.4</f>
        <v>0</v>
      </c>
      <c r="O8" s="12" t="str">
        <f aca="true" t="shared" si="4" ref="O8:O16">IF(N8&lt;4,"F",IF(N8&lt;5.5,"D",IF(N8&lt;7,"C",IF(N8&lt;8.5,"B","A"))))</f>
        <v>F</v>
      </c>
      <c r="P8" s="13" t="str">
        <f aca="true" t="shared" si="5" ref="P8:P16">IF(O8="A","4,0",IF(O8="B","3,0",IF(O8="C","2,0",IF(O8="D","1,0","0"))))</f>
        <v>0</v>
      </c>
      <c r="Q8" s="10">
        <v>7.2</v>
      </c>
      <c r="R8" s="11">
        <v>4</v>
      </c>
      <c r="S8" s="14">
        <f aca="true" t="shared" si="6" ref="S8:S16">R8*0.6+Q8*0.4</f>
        <v>5.28</v>
      </c>
      <c r="T8" s="12" t="str">
        <f aca="true" t="shared" si="7" ref="T8:T16">IF(S8&lt;4,"F",IF(S8&lt;5.5,"D",IF(S8&lt;7,"C",IF(S8&lt;8.5,"B","A"))))</f>
        <v>D</v>
      </c>
      <c r="U8" s="13" t="str">
        <f aca="true" t="shared" si="8" ref="U8:U16">IF(T8="A","4,0",IF(T8="B","3,0",IF(T8="C","2,0",IF(T8="D","1,0","0"))))</f>
        <v>1,0</v>
      </c>
      <c r="V8" s="10">
        <v>7</v>
      </c>
      <c r="W8" s="11">
        <v>4</v>
      </c>
      <c r="X8" s="14">
        <f aca="true" t="shared" si="9" ref="X8:X16">W8*0.6+V8*0.4</f>
        <v>5.2</v>
      </c>
      <c r="Y8" s="12" t="str">
        <f aca="true" t="shared" si="10" ref="Y8:Y16">IF(X8&lt;4,"F",IF(X8&lt;5.5,"D",IF(X8&lt;7,"C",IF(X8&lt;8.5,"B","A"))))</f>
        <v>D</v>
      </c>
      <c r="Z8" s="13" t="str">
        <f aca="true" t="shared" si="11" ref="Z8:Z16">IF(Y8="A","4,0",IF(Y8="B","3,0",IF(Y8="C","2,0",IF(Y8="D","1,0","0"))))</f>
        <v>1,0</v>
      </c>
      <c r="AA8" s="10"/>
      <c r="AB8" s="11"/>
      <c r="AC8" s="14">
        <f aca="true" t="shared" si="12" ref="AC8:AC16">AB8*0.6+AA8*0.4</f>
        <v>0</v>
      </c>
      <c r="AD8" s="12" t="str">
        <f aca="true" t="shared" si="13" ref="AD8:AD16">IF(AC8&lt;4,"F",IF(AC8&lt;5.5,"D",IF(AC8&lt;7,"C",IF(AC8&lt;8.5,"B","A"))))</f>
        <v>F</v>
      </c>
      <c r="AE8" s="13" t="str">
        <f aca="true" t="shared" si="14" ref="AE8:AE16">IF(AD8="A","4,0",IF(AD8="B","3,0",IF(AD8="C","2,0",IF(AD8="D","1,0","0"))))</f>
        <v>0</v>
      </c>
      <c r="AF8" s="10"/>
      <c r="AG8" s="11"/>
      <c r="AH8" s="14">
        <f aca="true" t="shared" si="15" ref="AH8:AH16">AG8*0.6+AF8*0.4</f>
        <v>0</v>
      </c>
      <c r="AI8" s="12" t="str">
        <f aca="true" t="shared" si="16" ref="AI8:AI16">IF(AH8&lt;4,"F",IF(AH8&lt;5.5,"D",IF(AH8&lt;7,"C",IF(AH8&lt;8.5,"B","A"))))</f>
        <v>F</v>
      </c>
      <c r="AJ8" s="13" t="str">
        <f aca="true" t="shared" si="17" ref="AJ8:AJ16">IF(AI8="A","4,0",IF(AI8="B","3,0",IF(AI8="C","2,0",IF(AI8="D","1,0","0"))))</f>
        <v>0</v>
      </c>
      <c r="AK8" s="10">
        <v>5.6</v>
      </c>
      <c r="AL8" s="11">
        <v>5</v>
      </c>
      <c r="AM8" s="14">
        <f aca="true" t="shared" si="18" ref="AM8:AM16">AL8*0.6+AK8*0.4</f>
        <v>5.24</v>
      </c>
      <c r="AN8" s="12" t="str">
        <f aca="true" t="shared" si="19" ref="AN8:AN16">IF(AM8&lt;4,"F",IF(AM8&lt;5.5,"D",IF(AM8&lt;7,"C",IF(AM8&lt;8.5,"B","A"))))</f>
        <v>D</v>
      </c>
      <c r="AO8" s="13" t="str">
        <f aca="true" t="shared" si="20" ref="AO8:AO16">IF(AN8="A","4,0",IF(AN8="B","3,0",IF(AN8="C","2,0",IF(AN8="D","1,0","0"))))</f>
        <v>1,0</v>
      </c>
    </row>
    <row r="9" spans="1:41" ht="18" customHeight="1">
      <c r="A9" s="26">
        <v>2</v>
      </c>
      <c r="B9" s="26" t="s">
        <v>283</v>
      </c>
      <c r="C9" s="22" t="s">
        <v>129</v>
      </c>
      <c r="D9" s="45" t="s">
        <v>28</v>
      </c>
      <c r="E9" s="91" t="s">
        <v>284</v>
      </c>
      <c r="F9" s="15">
        <f>(P9*$L$6+U9*$Q$6+Z9*$V$6+AE9*$AA$6+AJ9*$AF$6+AO9*$AK$6)/$F$6</f>
        <v>1.5</v>
      </c>
      <c r="G9" s="63">
        <v>7</v>
      </c>
      <c r="H9" s="11">
        <v>5</v>
      </c>
      <c r="I9" s="14">
        <f t="shared" si="0"/>
        <v>5.800000000000001</v>
      </c>
      <c r="J9" s="12" t="str">
        <f t="shared" si="1"/>
        <v>C</v>
      </c>
      <c r="K9" s="13" t="str">
        <f t="shared" si="2"/>
        <v>2,0</v>
      </c>
      <c r="L9" s="10">
        <v>5.4</v>
      </c>
      <c r="M9" s="11">
        <v>7</v>
      </c>
      <c r="N9" s="14">
        <f t="shared" si="3"/>
        <v>6.36</v>
      </c>
      <c r="O9" s="12" t="str">
        <f t="shared" si="4"/>
        <v>C</v>
      </c>
      <c r="P9" s="13" t="str">
        <f t="shared" si="5"/>
        <v>2,0</v>
      </c>
      <c r="Q9" s="10">
        <v>9.2</v>
      </c>
      <c r="R9" s="11">
        <v>9</v>
      </c>
      <c r="S9" s="14">
        <f t="shared" si="6"/>
        <v>9.079999999999998</v>
      </c>
      <c r="T9" s="12" t="str">
        <f t="shared" si="7"/>
        <v>A</v>
      </c>
      <c r="U9" s="13" t="str">
        <f t="shared" si="8"/>
        <v>4,0</v>
      </c>
      <c r="V9" s="10">
        <v>5.1</v>
      </c>
      <c r="W9" s="11">
        <v>3.5</v>
      </c>
      <c r="X9" s="14">
        <f t="shared" si="9"/>
        <v>4.140000000000001</v>
      </c>
      <c r="Y9" s="12" t="str">
        <f t="shared" si="10"/>
        <v>D</v>
      </c>
      <c r="Z9" s="13" t="str">
        <f t="shared" si="11"/>
        <v>1,0</v>
      </c>
      <c r="AA9" s="10"/>
      <c r="AB9" s="57"/>
      <c r="AC9" s="14">
        <f t="shared" si="12"/>
        <v>0</v>
      </c>
      <c r="AD9" s="12" t="str">
        <f t="shared" si="13"/>
        <v>F</v>
      </c>
      <c r="AE9" s="13" t="str">
        <f t="shared" si="14"/>
        <v>0</v>
      </c>
      <c r="AF9" s="10">
        <v>5</v>
      </c>
      <c r="AG9" s="11"/>
      <c r="AH9" s="14">
        <f t="shared" si="15"/>
        <v>2</v>
      </c>
      <c r="AI9" s="12" t="str">
        <f t="shared" si="16"/>
        <v>F</v>
      </c>
      <c r="AJ9" s="13" t="str">
        <f t="shared" si="17"/>
        <v>0</v>
      </c>
      <c r="AK9" s="10">
        <v>5</v>
      </c>
      <c r="AL9" s="11">
        <v>7</v>
      </c>
      <c r="AM9" s="14">
        <f t="shared" si="18"/>
        <v>6.2</v>
      </c>
      <c r="AN9" s="12" t="str">
        <f t="shared" si="19"/>
        <v>C</v>
      </c>
      <c r="AO9" s="13" t="str">
        <f t="shared" si="20"/>
        <v>2,0</v>
      </c>
    </row>
    <row r="10" spans="1:41" ht="18" customHeight="1">
      <c r="A10" s="26">
        <v>3</v>
      </c>
      <c r="B10" s="26" t="s">
        <v>285</v>
      </c>
      <c r="C10" s="22" t="s">
        <v>48</v>
      </c>
      <c r="D10" s="45" t="s">
        <v>56</v>
      </c>
      <c r="E10" s="92" t="s">
        <v>286</v>
      </c>
      <c r="F10" s="15">
        <f aca="true" t="shared" si="21" ref="F10:F16">(P10*$L$6+U10*$Q$6+Z10*$V$6+AE10*$AA$6+AJ10*$AF$6+AO10*$AK$6)/$F$6</f>
        <v>1.8333333333333333</v>
      </c>
      <c r="G10" s="63">
        <v>8</v>
      </c>
      <c r="H10" s="11">
        <v>2</v>
      </c>
      <c r="I10" s="14">
        <f t="shared" si="0"/>
        <v>4.4</v>
      </c>
      <c r="J10" s="12" t="str">
        <f t="shared" si="1"/>
        <v>D</v>
      </c>
      <c r="K10" s="13" t="str">
        <f t="shared" si="2"/>
        <v>1,0</v>
      </c>
      <c r="L10" s="10">
        <v>5.9</v>
      </c>
      <c r="M10" s="11">
        <v>5</v>
      </c>
      <c r="N10" s="14">
        <f t="shared" si="3"/>
        <v>5.36</v>
      </c>
      <c r="O10" s="12" t="str">
        <f t="shared" si="4"/>
        <v>D</v>
      </c>
      <c r="P10" s="13" t="str">
        <f t="shared" si="5"/>
        <v>1,0</v>
      </c>
      <c r="Q10" s="10">
        <v>6.8</v>
      </c>
      <c r="R10" s="11">
        <v>7</v>
      </c>
      <c r="S10" s="14">
        <f t="shared" si="6"/>
        <v>6.92</v>
      </c>
      <c r="T10" s="12" t="str">
        <f t="shared" si="7"/>
        <v>C</v>
      </c>
      <c r="U10" s="13" t="str">
        <f t="shared" si="8"/>
        <v>2,0</v>
      </c>
      <c r="V10" s="10">
        <v>7</v>
      </c>
      <c r="W10" s="11">
        <v>4.5</v>
      </c>
      <c r="X10" s="14">
        <f t="shared" si="9"/>
        <v>5.5</v>
      </c>
      <c r="Y10" s="12" t="str">
        <f t="shared" si="10"/>
        <v>C</v>
      </c>
      <c r="Z10" s="13" t="str">
        <f t="shared" si="11"/>
        <v>2,0</v>
      </c>
      <c r="AA10" s="10">
        <v>8</v>
      </c>
      <c r="AB10" s="11">
        <v>7</v>
      </c>
      <c r="AC10" s="14">
        <f t="shared" si="12"/>
        <v>7.4</v>
      </c>
      <c r="AD10" s="12" t="str">
        <f t="shared" si="13"/>
        <v>B</v>
      </c>
      <c r="AE10" s="13" t="str">
        <f t="shared" si="14"/>
        <v>3,0</v>
      </c>
      <c r="AF10" s="10">
        <v>5.8</v>
      </c>
      <c r="AG10" s="11">
        <v>3</v>
      </c>
      <c r="AH10" s="14">
        <f t="shared" si="15"/>
        <v>4.119999999999999</v>
      </c>
      <c r="AI10" s="12" t="str">
        <f t="shared" si="16"/>
        <v>D</v>
      </c>
      <c r="AJ10" s="13" t="str">
        <f t="shared" si="17"/>
        <v>1,0</v>
      </c>
      <c r="AK10" s="10">
        <v>6.4</v>
      </c>
      <c r="AL10" s="11">
        <v>6</v>
      </c>
      <c r="AM10" s="14">
        <f t="shared" si="18"/>
        <v>6.16</v>
      </c>
      <c r="AN10" s="12" t="str">
        <f t="shared" si="19"/>
        <v>C</v>
      </c>
      <c r="AO10" s="13" t="str">
        <f t="shared" si="20"/>
        <v>2,0</v>
      </c>
    </row>
    <row r="11" spans="1:41" ht="18" customHeight="1">
      <c r="A11" s="26">
        <v>4</v>
      </c>
      <c r="B11" s="26" t="s">
        <v>287</v>
      </c>
      <c r="C11" s="22" t="s">
        <v>288</v>
      </c>
      <c r="D11" s="45" t="s">
        <v>33</v>
      </c>
      <c r="E11" s="93" t="s">
        <v>289</v>
      </c>
      <c r="F11" s="15">
        <f t="shared" si="21"/>
        <v>2.3333333333333335</v>
      </c>
      <c r="G11" s="63">
        <v>9</v>
      </c>
      <c r="H11" s="11">
        <v>9</v>
      </c>
      <c r="I11" s="14">
        <f t="shared" si="0"/>
        <v>9</v>
      </c>
      <c r="J11" s="12" t="str">
        <f t="shared" si="1"/>
        <v>A</v>
      </c>
      <c r="K11" s="13" t="str">
        <f t="shared" si="2"/>
        <v>4,0</v>
      </c>
      <c r="L11" s="10">
        <v>6.1</v>
      </c>
      <c r="M11" s="11">
        <v>5</v>
      </c>
      <c r="N11" s="14">
        <f t="shared" si="3"/>
        <v>5.4399999999999995</v>
      </c>
      <c r="O11" s="12" t="str">
        <f t="shared" si="4"/>
        <v>D</v>
      </c>
      <c r="P11" s="13" t="str">
        <f t="shared" si="5"/>
        <v>1,0</v>
      </c>
      <c r="Q11" s="10">
        <v>6.8</v>
      </c>
      <c r="R11" s="11">
        <v>9</v>
      </c>
      <c r="S11" s="14">
        <f t="shared" si="6"/>
        <v>8.12</v>
      </c>
      <c r="T11" s="12" t="str">
        <f t="shared" si="7"/>
        <v>B</v>
      </c>
      <c r="U11" s="13" t="str">
        <f t="shared" si="8"/>
        <v>3,0</v>
      </c>
      <c r="V11" s="10">
        <v>8.3</v>
      </c>
      <c r="W11" s="11">
        <v>2.5</v>
      </c>
      <c r="X11" s="14">
        <f t="shared" si="9"/>
        <v>4.82</v>
      </c>
      <c r="Y11" s="12" t="str">
        <f t="shared" si="10"/>
        <v>D</v>
      </c>
      <c r="Z11" s="13" t="str">
        <f t="shared" si="11"/>
        <v>1,0</v>
      </c>
      <c r="AA11" s="10">
        <v>8.2</v>
      </c>
      <c r="AB11" s="11">
        <v>8</v>
      </c>
      <c r="AC11" s="14">
        <f t="shared" si="12"/>
        <v>8.08</v>
      </c>
      <c r="AD11" s="12" t="str">
        <f t="shared" si="13"/>
        <v>B</v>
      </c>
      <c r="AE11" s="13" t="str">
        <f t="shared" si="14"/>
        <v>3,0</v>
      </c>
      <c r="AF11" s="10">
        <v>5.8</v>
      </c>
      <c r="AG11" s="11">
        <v>8</v>
      </c>
      <c r="AH11" s="14">
        <f t="shared" si="15"/>
        <v>7.119999999999999</v>
      </c>
      <c r="AI11" s="12" t="str">
        <f t="shared" si="16"/>
        <v>B</v>
      </c>
      <c r="AJ11" s="13" t="str">
        <f t="shared" si="17"/>
        <v>3,0</v>
      </c>
      <c r="AK11" s="10">
        <v>7.2</v>
      </c>
      <c r="AL11" s="11">
        <v>7</v>
      </c>
      <c r="AM11" s="14">
        <f t="shared" si="18"/>
        <v>7.08</v>
      </c>
      <c r="AN11" s="12" t="str">
        <f t="shared" si="19"/>
        <v>B</v>
      </c>
      <c r="AO11" s="13" t="str">
        <f t="shared" si="20"/>
        <v>3,0</v>
      </c>
    </row>
    <row r="12" spans="1:41" ht="18" customHeight="1">
      <c r="A12" s="26">
        <v>5</v>
      </c>
      <c r="B12" s="26" t="s">
        <v>290</v>
      </c>
      <c r="C12" s="22" t="s">
        <v>193</v>
      </c>
      <c r="D12" s="45" t="s">
        <v>291</v>
      </c>
      <c r="E12" s="94" t="s">
        <v>292</v>
      </c>
      <c r="F12" s="15">
        <f>(P12*$L$6+U12*$Q$6+Z12*$V$6+AE12*$AA$6+AJ12*$AF$6+AO12*$AK$6)/$F$6</f>
        <v>0.8333333333333334</v>
      </c>
      <c r="G12" s="63">
        <v>8</v>
      </c>
      <c r="H12" s="11">
        <v>9</v>
      </c>
      <c r="I12" s="14">
        <f t="shared" si="0"/>
        <v>8.6</v>
      </c>
      <c r="J12" s="12" t="str">
        <f t="shared" si="1"/>
        <v>A</v>
      </c>
      <c r="K12" s="13" t="str">
        <f t="shared" si="2"/>
        <v>4,0</v>
      </c>
      <c r="L12" s="10"/>
      <c r="M12" s="11"/>
      <c r="N12" s="14">
        <f t="shared" si="3"/>
        <v>0</v>
      </c>
      <c r="O12" s="12" t="str">
        <f t="shared" si="4"/>
        <v>F</v>
      </c>
      <c r="P12" s="13" t="str">
        <f t="shared" si="5"/>
        <v>0</v>
      </c>
      <c r="Q12" s="10">
        <v>6</v>
      </c>
      <c r="R12" s="11">
        <v>5</v>
      </c>
      <c r="S12" s="14">
        <f t="shared" si="6"/>
        <v>5.4</v>
      </c>
      <c r="T12" s="12" t="str">
        <f t="shared" si="7"/>
        <v>D</v>
      </c>
      <c r="U12" s="13" t="str">
        <f t="shared" si="8"/>
        <v>1,0</v>
      </c>
      <c r="V12" s="10">
        <v>7.6</v>
      </c>
      <c r="W12" s="11">
        <v>4</v>
      </c>
      <c r="X12" s="14">
        <f t="shared" si="9"/>
        <v>5.4399999999999995</v>
      </c>
      <c r="Y12" s="12" t="str">
        <f t="shared" si="10"/>
        <v>D</v>
      </c>
      <c r="Z12" s="13" t="str">
        <f t="shared" si="11"/>
        <v>1,0</v>
      </c>
      <c r="AA12" s="10">
        <v>8.4</v>
      </c>
      <c r="AB12" s="11">
        <v>7</v>
      </c>
      <c r="AC12" s="14">
        <f t="shared" si="12"/>
        <v>7.5600000000000005</v>
      </c>
      <c r="AD12" s="12" t="str">
        <f t="shared" si="13"/>
        <v>B</v>
      </c>
      <c r="AE12" s="13" t="str">
        <f t="shared" si="14"/>
        <v>3,0</v>
      </c>
      <c r="AF12" s="10"/>
      <c r="AG12" s="11"/>
      <c r="AH12" s="14">
        <f t="shared" si="15"/>
        <v>0</v>
      </c>
      <c r="AI12" s="12" t="str">
        <f t="shared" si="16"/>
        <v>F</v>
      </c>
      <c r="AJ12" s="13" t="str">
        <f t="shared" si="17"/>
        <v>0</v>
      </c>
      <c r="AK12" s="10"/>
      <c r="AL12" s="11"/>
      <c r="AM12" s="14">
        <f t="shared" si="18"/>
        <v>0</v>
      </c>
      <c r="AN12" s="12" t="str">
        <f t="shared" si="19"/>
        <v>F</v>
      </c>
      <c r="AO12" s="13" t="str">
        <f t="shared" si="20"/>
        <v>0</v>
      </c>
    </row>
    <row r="13" spans="1:41" ht="18" customHeight="1">
      <c r="A13" s="26">
        <v>6</v>
      </c>
      <c r="B13" s="26" t="s">
        <v>293</v>
      </c>
      <c r="C13" s="22" t="s">
        <v>294</v>
      </c>
      <c r="D13" s="45" t="s">
        <v>37</v>
      </c>
      <c r="E13" s="95" t="s">
        <v>295</v>
      </c>
      <c r="F13" s="15">
        <f t="shared" si="21"/>
        <v>2</v>
      </c>
      <c r="G13" s="63">
        <v>8</v>
      </c>
      <c r="H13" s="11">
        <v>8</v>
      </c>
      <c r="I13" s="14">
        <f t="shared" si="0"/>
        <v>8</v>
      </c>
      <c r="J13" s="12" t="str">
        <f t="shared" si="1"/>
        <v>B</v>
      </c>
      <c r="K13" s="13" t="str">
        <f t="shared" si="2"/>
        <v>3,0</v>
      </c>
      <c r="L13" s="10">
        <v>7.1</v>
      </c>
      <c r="M13" s="11">
        <v>7</v>
      </c>
      <c r="N13" s="14">
        <f t="shared" si="3"/>
        <v>7.04</v>
      </c>
      <c r="O13" s="12" t="str">
        <f t="shared" si="4"/>
        <v>B</v>
      </c>
      <c r="P13" s="13" t="str">
        <f t="shared" si="5"/>
        <v>3,0</v>
      </c>
      <c r="Q13" s="10">
        <v>10</v>
      </c>
      <c r="R13" s="11">
        <v>7</v>
      </c>
      <c r="S13" s="14">
        <f t="shared" si="6"/>
        <v>8.2</v>
      </c>
      <c r="T13" s="12" t="str">
        <f t="shared" si="7"/>
        <v>B</v>
      </c>
      <c r="U13" s="13" t="str">
        <f t="shared" si="8"/>
        <v>3,0</v>
      </c>
      <c r="V13" s="10">
        <v>6.1</v>
      </c>
      <c r="W13" s="11">
        <v>5.5</v>
      </c>
      <c r="X13" s="14">
        <f t="shared" si="9"/>
        <v>5.74</v>
      </c>
      <c r="Y13" s="12" t="str">
        <f t="shared" si="10"/>
        <v>C</v>
      </c>
      <c r="Z13" s="13" t="str">
        <f t="shared" si="11"/>
        <v>2,0</v>
      </c>
      <c r="AA13" s="10"/>
      <c r="AB13" s="11"/>
      <c r="AC13" s="14">
        <f t="shared" si="12"/>
        <v>0</v>
      </c>
      <c r="AD13" s="12" t="str">
        <f t="shared" si="13"/>
        <v>F</v>
      </c>
      <c r="AE13" s="13" t="str">
        <f t="shared" si="14"/>
        <v>0</v>
      </c>
      <c r="AF13" s="10">
        <v>6</v>
      </c>
      <c r="AG13" s="11">
        <v>7</v>
      </c>
      <c r="AH13" s="14">
        <f t="shared" si="15"/>
        <v>6.6000000000000005</v>
      </c>
      <c r="AI13" s="12" t="str">
        <f t="shared" si="16"/>
        <v>C</v>
      </c>
      <c r="AJ13" s="13" t="str">
        <f t="shared" si="17"/>
        <v>2,0</v>
      </c>
      <c r="AK13" s="10">
        <v>6.4</v>
      </c>
      <c r="AL13" s="11">
        <v>7</v>
      </c>
      <c r="AM13" s="14">
        <f t="shared" si="18"/>
        <v>6.760000000000001</v>
      </c>
      <c r="AN13" s="12" t="str">
        <f t="shared" si="19"/>
        <v>C</v>
      </c>
      <c r="AO13" s="13" t="str">
        <f t="shared" si="20"/>
        <v>2,0</v>
      </c>
    </row>
    <row r="14" spans="1:41" ht="18" customHeight="1">
      <c r="A14" s="26">
        <v>7</v>
      </c>
      <c r="B14" s="26" t="s">
        <v>296</v>
      </c>
      <c r="C14" s="96" t="s">
        <v>297</v>
      </c>
      <c r="D14" s="71" t="s">
        <v>107</v>
      </c>
      <c r="E14" s="97" t="s">
        <v>298</v>
      </c>
      <c r="F14" s="15">
        <f>(P14*$L$6+U14*$Q$6+Z14*$V$6+AE14*$AA$6+AJ14*$AF$6+AO14*$AK$6)/$F$6</f>
        <v>1.6666666666666667</v>
      </c>
      <c r="G14" s="63">
        <v>8</v>
      </c>
      <c r="H14" s="11">
        <v>7</v>
      </c>
      <c r="I14" s="14">
        <f t="shared" si="0"/>
        <v>7.4</v>
      </c>
      <c r="J14" s="12" t="str">
        <f t="shared" si="1"/>
        <v>B</v>
      </c>
      <c r="K14" s="13" t="str">
        <f t="shared" si="2"/>
        <v>3,0</v>
      </c>
      <c r="L14" s="10">
        <v>5.9</v>
      </c>
      <c r="M14" s="11">
        <v>5</v>
      </c>
      <c r="N14" s="14">
        <f t="shared" si="3"/>
        <v>5.36</v>
      </c>
      <c r="O14" s="12" t="str">
        <f t="shared" si="4"/>
        <v>D</v>
      </c>
      <c r="P14" s="13" t="str">
        <f t="shared" si="5"/>
        <v>1,0</v>
      </c>
      <c r="Q14" s="10">
        <v>6</v>
      </c>
      <c r="R14" s="11">
        <v>5</v>
      </c>
      <c r="S14" s="14">
        <f t="shared" si="6"/>
        <v>5.4</v>
      </c>
      <c r="T14" s="12" t="str">
        <f t="shared" si="7"/>
        <v>D</v>
      </c>
      <c r="U14" s="13" t="str">
        <f t="shared" si="8"/>
        <v>1,0</v>
      </c>
      <c r="V14" s="10">
        <v>7.4</v>
      </c>
      <c r="W14" s="11">
        <v>4.5</v>
      </c>
      <c r="X14" s="14">
        <f t="shared" si="9"/>
        <v>5.66</v>
      </c>
      <c r="Y14" s="12" t="str">
        <f t="shared" si="10"/>
        <v>C</v>
      </c>
      <c r="Z14" s="13" t="str">
        <f t="shared" si="11"/>
        <v>2,0</v>
      </c>
      <c r="AA14" s="10">
        <v>8</v>
      </c>
      <c r="AB14" s="11">
        <v>7</v>
      </c>
      <c r="AC14" s="14">
        <f t="shared" si="12"/>
        <v>7.4</v>
      </c>
      <c r="AD14" s="12" t="str">
        <f t="shared" si="13"/>
        <v>B</v>
      </c>
      <c r="AE14" s="13" t="str">
        <f t="shared" si="14"/>
        <v>3,0</v>
      </c>
      <c r="AF14" s="10">
        <v>5.8</v>
      </c>
      <c r="AG14" s="11">
        <v>4</v>
      </c>
      <c r="AH14" s="14">
        <f t="shared" si="15"/>
        <v>4.72</v>
      </c>
      <c r="AI14" s="12" t="str">
        <f t="shared" si="16"/>
        <v>D</v>
      </c>
      <c r="AJ14" s="13" t="str">
        <f t="shared" si="17"/>
        <v>1,0</v>
      </c>
      <c r="AK14" s="10">
        <v>6.8</v>
      </c>
      <c r="AL14" s="11">
        <v>7</v>
      </c>
      <c r="AM14" s="14">
        <f t="shared" si="18"/>
        <v>6.92</v>
      </c>
      <c r="AN14" s="12" t="str">
        <f t="shared" si="19"/>
        <v>C</v>
      </c>
      <c r="AO14" s="13" t="str">
        <f t="shared" si="20"/>
        <v>2,0</v>
      </c>
    </row>
    <row r="15" spans="1:41" ht="18" customHeight="1">
      <c r="A15" s="26">
        <v>8</v>
      </c>
      <c r="B15" s="26" t="s">
        <v>299</v>
      </c>
      <c r="C15" s="22" t="s">
        <v>300</v>
      </c>
      <c r="D15" s="45" t="s">
        <v>59</v>
      </c>
      <c r="E15" s="94" t="s">
        <v>301</v>
      </c>
      <c r="F15" s="15">
        <f t="shared" si="21"/>
        <v>1.8333333333333333</v>
      </c>
      <c r="G15" s="10"/>
      <c r="H15" s="11"/>
      <c r="I15" s="14">
        <f t="shared" si="0"/>
        <v>0</v>
      </c>
      <c r="J15" s="12" t="str">
        <f t="shared" si="1"/>
        <v>F</v>
      </c>
      <c r="K15" s="13" t="str">
        <f t="shared" si="2"/>
        <v>0</v>
      </c>
      <c r="L15" s="10">
        <v>5.6</v>
      </c>
      <c r="M15" s="11">
        <v>5</v>
      </c>
      <c r="N15" s="14">
        <f t="shared" si="3"/>
        <v>5.24</v>
      </c>
      <c r="O15" s="12" t="str">
        <f t="shared" si="4"/>
        <v>D</v>
      </c>
      <c r="P15" s="13" t="str">
        <f t="shared" si="5"/>
        <v>1,0</v>
      </c>
      <c r="Q15" s="10">
        <v>8</v>
      </c>
      <c r="R15" s="11">
        <v>8</v>
      </c>
      <c r="S15" s="14">
        <f t="shared" si="6"/>
        <v>8</v>
      </c>
      <c r="T15" s="12" t="str">
        <f t="shared" si="7"/>
        <v>B</v>
      </c>
      <c r="U15" s="13" t="str">
        <f t="shared" si="8"/>
        <v>3,0</v>
      </c>
      <c r="V15" s="10">
        <v>7.4</v>
      </c>
      <c r="W15" s="11">
        <v>4.5</v>
      </c>
      <c r="X15" s="14">
        <f t="shared" si="9"/>
        <v>5.66</v>
      </c>
      <c r="Y15" s="12" t="str">
        <f t="shared" si="10"/>
        <v>C</v>
      </c>
      <c r="Z15" s="13" t="str">
        <f t="shared" si="11"/>
        <v>2,0</v>
      </c>
      <c r="AA15" s="10">
        <v>7.8</v>
      </c>
      <c r="AB15" s="11">
        <v>7</v>
      </c>
      <c r="AC15" s="14">
        <f t="shared" si="12"/>
        <v>7.32</v>
      </c>
      <c r="AD15" s="12" t="str">
        <f t="shared" si="13"/>
        <v>B</v>
      </c>
      <c r="AE15" s="13" t="str">
        <f t="shared" si="14"/>
        <v>3,0</v>
      </c>
      <c r="AF15" s="10">
        <v>5.6</v>
      </c>
      <c r="AG15" s="11">
        <v>5</v>
      </c>
      <c r="AH15" s="14">
        <f t="shared" si="15"/>
        <v>5.24</v>
      </c>
      <c r="AI15" s="12" t="str">
        <f t="shared" si="16"/>
        <v>D</v>
      </c>
      <c r="AJ15" s="13" t="str">
        <f t="shared" si="17"/>
        <v>1,0</v>
      </c>
      <c r="AK15" s="10">
        <v>6</v>
      </c>
      <c r="AL15" s="11">
        <v>4</v>
      </c>
      <c r="AM15" s="14">
        <f t="shared" si="18"/>
        <v>4.800000000000001</v>
      </c>
      <c r="AN15" s="12" t="str">
        <f t="shared" si="19"/>
        <v>D</v>
      </c>
      <c r="AO15" s="13" t="str">
        <f t="shared" si="20"/>
        <v>1,0</v>
      </c>
    </row>
    <row r="16" spans="1:41" ht="18" customHeight="1">
      <c r="A16" s="26">
        <v>9</v>
      </c>
      <c r="B16" s="26" t="s">
        <v>302</v>
      </c>
      <c r="C16" s="22" t="s">
        <v>303</v>
      </c>
      <c r="D16" s="45" t="s">
        <v>304</v>
      </c>
      <c r="E16" s="91" t="s">
        <v>305</v>
      </c>
      <c r="F16" s="15">
        <f t="shared" si="21"/>
        <v>1.6666666666666667</v>
      </c>
      <c r="G16" s="10"/>
      <c r="H16" s="11"/>
      <c r="I16" s="14">
        <f t="shared" si="0"/>
        <v>0</v>
      </c>
      <c r="J16" s="12" t="str">
        <f t="shared" si="1"/>
        <v>F</v>
      </c>
      <c r="K16" s="13" t="str">
        <f t="shared" si="2"/>
        <v>0</v>
      </c>
      <c r="L16" s="10">
        <v>7</v>
      </c>
      <c r="M16" s="11">
        <v>7</v>
      </c>
      <c r="N16" s="14">
        <f t="shared" si="3"/>
        <v>7</v>
      </c>
      <c r="O16" s="12" t="str">
        <f t="shared" si="4"/>
        <v>B</v>
      </c>
      <c r="P16" s="13" t="str">
        <f t="shared" si="5"/>
        <v>3,0</v>
      </c>
      <c r="Q16" s="10">
        <v>5.4</v>
      </c>
      <c r="R16" s="11">
        <v>5</v>
      </c>
      <c r="S16" s="14">
        <f t="shared" si="6"/>
        <v>5.16</v>
      </c>
      <c r="T16" s="12" t="str">
        <f t="shared" si="7"/>
        <v>D</v>
      </c>
      <c r="U16" s="13" t="str">
        <f t="shared" si="8"/>
        <v>1,0</v>
      </c>
      <c r="V16" s="10">
        <v>5.3</v>
      </c>
      <c r="W16" s="11">
        <v>5.5</v>
      </c>
      <c r="X16" s="14">
        <f t="shared" si="9"/>
        <v>5.42</v>
      </c>
      <c r="Y16" s="12" t="str">
        <f t="shared" si="10"/>
        <v>D</v>
      </c>
      <c r="Z16" s="13" t="str">
        <f t="shared" si="11"/>
        <v>1,0</v>
      </c>
      <c r="AA16" s="10"/>
      <c r="AB16" s="11"/>
      <c r="AC16" s="14">
        <f t="shared" si="12"/>
        <v>0</v>
      </c>
      <c r="AD16" s="12" t="str">
        <f t="shared" si="13"/>
        <v>F</v>
      </c>
      <c r="AE16" s="13" t="str">
        <f t="shared" si="14"/>
        <v>0</v>
      </c>
      <c r="AF16" s="10">
        <v>6.2</v>
      </c>
      <c r="AG16" s="11">
        <v>6</v>
      </c>
      <c r="AH16" s="14">
        <f t="shared" si="15"/>
        <v>6.08</v>
      </c>
      <c r="AI16" s="12" t="str">
        <f t="shared" si="16"/>
        <v>C</v>
      </c>
      <c r="AJ16" s="13" t="str">
        <f t="shared" si="17"/>
        <v>2,0</v>
      </c>
      <c r="AK16" s="10">
        <v>6.4</v>
      </c>
      <c r="AL16" s="11">
        <v>8</v>
      </c>
      <c r="AM16" s="14">
        <f t="shared" si="18"/>
        <v>7.36</v>
      </c>
      <c r="AN16" s="12" t="str">
        <f t="shared" si="19"/>
        <v>B</v>
      </c>
      <c r="AO16" s="13" t="str">
        <f t="shared" si="20"/>
        <v>3,0</v>
      </c>
    </row>
  </sheetData>
  <sheetProtection/>
  <mergeCells count="20">
    <mergeCell ref="AA5:AE5"/>
    <mergeCell ref="L5:P5"/>
    <mergeCell ref="Q5:U5"/>
    <mergeCell ref="V5:Z5"/>
    <mergeCell ref="Q6:U6"/>
    <mergeCell ref="C7:D7"/>
    <mergeCell ref="C5:D6"/>
    <mergeCell ref="V6:Z6"/>
    <mergeCell ref="G5:K5"/>
    <mergeCell ref="AA6:AE6"/>
    <mergeCell ref="AF5:AJ5"/>
    <mergeCell ref="AF6:AJ6"/>
    <mergeCell ref="AK5:AO5"/>
    <mergeCell ref="AK6:AO6"/>
    <mergeCell ref="A4:F4"/>
    <mergeCell ref="A5:A6"/>
    <mergeCell ref="B5:B6"/>
    <mergeCell ref="E5:E6"/>
    <mergeCell ref="L6:P6"/>
    <mergeCell ref="G6:K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29"/>
  <sheetViews>
    <sheetView zoomScalePageLayoutView="0" workbookViewId="0" topLeftCell="A1">
      <selection activeCell="W16" sqref="W16"/>
    </sheetView>
  </sheetViews>
  <sheetFormatPr defaultColWidth="9.140625" defaultRowHeight="12.75"/>
  <cols>
    <col min="1" max="1" width="4.7109375" style="2" customWidth="1"/>
    <col min="2" max="2" width="12.7109375" style="2" customWidth="1"/>
    <col min="3" max="3" width="18.140625" style="2" customWidth="1"/>
    <col min="4" max="4" width="8.57421875" style="2" customWidth="1"/>
    <col min="5" max="5" width="12.28125" style="2" customWidth="1"/>
    <col min="6" max="6" width="9.8515625" style="2" customWidth="1"/>
    <col min="7" max="21" width="4.8515625" style="2" customWidth="1"/>
    <col min="22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8" ht="26.25" customHeight="1">
      <c r="A3" s="18" t="s">
        <v>45</v>
      </c>
      <c r="B3" s="18"/>
      <c r="C3" s="18"/>
      <c r="D3" s="18"/>
      <c r="E3" s="18"/>
      <c r="F3" s="18"/>
      <c r="G3" s="90"/>
      <c r="H3" s="90"/>
      <c r="I3" s="18"/>
      <c r="J3" s="18"/>
      <c r="K3" s="18"/>
      <c r="Q3" s="90"/>
      <c r="R3" s="90"/>
    </row>
    <row r="4" spans="1:8" s="3" customFormat="1" ht="21" customHeight="1">
      <c r="A4" s="203" t="s">
        <v>830</v>
      </c>
      <c r="B4" s="203"/>
      <c r="C4" s="203"/>
      <c r="D4" s="203"/>
      <c r="E4" s="203"/>
      <c r="F4" s="203"/>
      <c r="H4" s="4"/>
    </row>
    <row r="5" spans="1:2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122</v>
      </c>
      <c r="H5" s="196"/>
      <c r="I5" s="196"/>
      <c r="J5" s="196"/>
      <c r="K5" s="197"/>
      <c r="L5" s="195" t="s">
        <v>11</v>
      </c>
      <c r="M5" s="196"/>
      <c r="N5" s="196"/>
      <c r="O5" s="196"/>
      <c r="P5" s="197"/>
      <c r="Q5" s="195" t="s">
        <v>118</v>
      </c>
      <c r="R5" s="196"/>
      <c r="S5" s="196"/>
      <c r="T5" s="196"/>
      <c r="U5" s="197"/>
    </row>
    <row r="6" spans="1:21" ht="21.75" customHeight="1">
      <c r="A6" s="205"/>
      <c r="B6" s="205"/>
      <c r="C6" s="208"/>
      <c r="D6" s="209"/>
      <c r="E6" s="205"/>
      <c r="F6" s="7">
        <f>G6+L6</f>
        <v>6</v>
      </c>
      <c r="G6" s="195">
        <v>4</v>
      </c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/>
      <c r="R6" s="196"/>
      <c r="S6" s="196"/>
      <c r="T6" s="196"/>
      <c r="U6" s="197"/>
    </row>
    <row r="7" spans="1:2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</row>
    <row r="8" spans="1:21" ht="18" customHeight="1">
      <c r="A8" s="6">
        <v>1</v>
      </c>
      <c r="B8" s="26" t="s">
        <v>799</v>
      </c>
      <c r="C8" s="28" t="s">
        <v>800</v>
      </c>
      <c r="D8" s="42" t="s">
        <v>801</v>
      </c>
      <c r="E8" s="86" t="s">
        <v>802</v>
      </c>
      <c r="F8" s="15">
        <f>(K8*$G$6+P8*$L$6)/$F$6</f>
        <v>3.6666666666666665</v>
      </c>
      <c r="G8" s="10">
        <v>9.6</v>
      </c>
      <c r="H8" s="11">
        <v>9</v>
      </c>
      <c r="I8" s="14">
        <f aca="true" t="shared" si="0" ref="I8:I18">G8*0.4+H8*0.6</f>
        <v>9.239999999999998</v>
      </c>
      <c r="J8" s="12" t="str">
        <f aca="true" t="shared" si="1" ref="J8:J18">IF(I8&lt;4,"F",IF(I8&lt;5.5,"D",IF(I8&lt;7,"C",IF(I8&lt;8.5,"B","A"))))</f>
        <v>A</v>
      </c>
      <c r="K8" s="13" t="str">
        <f aca="true" t="shared" si="2" ref="K8:K18">IF(J8="A","4,0",IF(J8="B","3,0",IF(J8="C","2,0",IF(J8="D","1,0","0"))))</f>
        <v>4,0</v>
      </c>
      <c r="L8" s="10">
        <v>9.2</v>
      </c>
      <c r="M8" s="11">
        <v>7</v>
      </c>
      <c r="N8" s="14">
        <f aca="true" t="shared" si="3" ref="N8:N18">L8*0.4+M8*0.6</f>
        <v>7.88</v>
      </c>
      <c r="O8" s="12" t="s">
        <v>117</v>
      </c>
      <c r="P8" s="13" t="str">
        <f aca="true" t="shared" si="4" ref="P8:P18">IF(O8="A","4,0",IF(O8="B","3,0",IF(O8="C","2,0",IF(O8="D","1,0","0"))))</f>
        <v>3,0</v>
      </c>
      <c r="Q8" s="63">
        <v>10</v>
      </c>
      <c r="R8" s="11">
        <v>10</v>
      </c>
      <c r="S8" s="14">
        <f aca="true" t="shared" si="5" ref="S8:S18">Q8*0.4+R8*0.6</f>
        <v>10</v>
      </c>
      <c r="T8" s="12" t="str">
        <f aca="true" t="shared" si="6" ref="T8:T18">IF(S8&lt;4,"F",IF(S8&lt;5.5,"D",IF(S8&lt;7,"C",IF(S8&lt;8.5,"B","A"))))</f>
        <v>A</v>
      </c>
      <c r="U8" s="13" t="str">
        <f aca="true" t="shared" si="7" ref="U8:U18">IF(T8="A","4,0",IF(T8="B","3,0",IF(T8="C","2,0",IF(T8="D","1,0","0"))))</f>
        <v>4,0</v>
      </c>
    </row>
    <row r="9" spans="1:21" ht="18" customHeight="1">
      <c r="A9" s="6">
        <v>2</v>
      </c>
      <c r="B9" s="26" t="s">
        <v>803</v>
      </c>
      <c r="C9" s="143" t="s">
        <v>804</v>
      </c>
      <c r="D9" s="170" t="s">
        <v>805</v>
      </c>
      <c r="E9" s="171" t="s">
        <v>806</v>
      </c>
      <c r="F9" s="15">
        <f aca="true" t="shared" si="8" ref="F9:F14">(K9*$G$6+P9*$L$6)/$F$6</f>
        <v>2.3333333333333335</v>
      </c>
      <c r="G9" s="10">
        <v>7.4</v>
      </c>
      <c r="H9" s="11">
        <v>8</v>
      </c>
      <c r="I9" s="14">
        <f t="shared" si="0"/>
        <v>7.76</v>
      </c>
      <c r="J9" s="12" t="str">
        <f t="shared" si="1"/>
        <v>B</v>
      </c>
      <c r="K9" s="13" t="str">
        <f t="shared" si="2"/>
        <v>3,0</v>
      </c>
      <c r="L9" s="10">
        <v>6.2</v>
      </c>
      <c r="M9" s="11">
        <v>5</v>
      </c>
      <c r="N9" s="14">
        <f t="shared" si="3"/>
        <v>5.48</v>
      </c>
      <c r="O9" s="12" t="str">
        <f>IF(N9&lt;4,"F",IF(N9&lt;5.5,"D",IF(N9&lt;7,"C",IF(N9&lt;8.5,"B","A"))))</f>
        <v>D</v>
      </c>
      <c r="P9" s="13" t="str">
        <f t="shared" si="4"/>
        <v>1,0</v>
      </c>
      <c r="Q9" s="63">
        <v>7</v>
      </c>
      <c r="R9" s="11">
        <v>8</v>
      </c>
      <c r="S9" s="14">
        <f t="shared" si="5"/>
        <v>7.6</v>
      </c>
      <c r="T9" s="12" t="str">
        <f t="shared" si="6"/>
        <v>B</v>
      </c>
      <c r="U9" s="13" t="str">
        <f t="shared" si="7"/>
        <v>3,0</v>
      </c>
    </row>
    <row r="10" spans="1:21" ht="15.75">
      <c r="A10" s="6">
        <v>3</v>
      </c>
      <c r="B10" s="26" t="s">
        <v>807</v>
      </c>
      <c r="C10" s="70" t="s">
        <v>808</v>
      </c>
      <c r="D10" s="40" t="s">
        <v>809</v>
      </c>
      <c r="E10" s="172" t="s">
        <v>810</v>
      </c>
      <c r="F10" s="15"/>
      <c r="G10" s="10"/>
      <c r="H10" s="11"/>
      <c r="I10" s="14">
        <f t="shared" si="0"/>
        <v>0</v>
      </c>
      <c r="J10" s="12" t="str">
        <f t="shared" si="1"/>
        <v>F</v>
      </c>
      <c r="K10" s="13" t="str">
        <f t="shared" si="2"/>
        <v>0</v>
      </c>
      <c r="L10" s="10"/>
      <c r="M10" s="11"/>
      <c r="N10" s="14">
        <f t="shared" si="3"/>
        <v>0</v>
      </c>
      <c r="O10" s="12" t="str">
        <f>IF(N10&lt;4,"F",IF(N10&lt;5.5,"D",IF(N10&lt;7,"C",IF(N10&lt;8.5,"B","A"))))</f>
        <v>F</v>
      </c>
      <c r="P10" s="13" t="str">
        <f t="shared" si="4"/>
        <v>0</v>
      </c>
      <c r="Q10" s="63"/>
      <c r="R10" s="11"/>
      <c r="S10" s="14">
        <f t="shared" si="5"/>
        <v>0</v>
      </c>
      <c r="T10" s="12" t="str">
        <f t="shared" si="6"/>
        <v>F</v>
      </c>
      <c r="U10" s="13" t="str">
        <f t="shared" si="7"/>
        <v>0</v>
      </c>
    </row>
    <row r="11" spans="1:21" ht="18" customHeight="1">
      <c r="A11" s="6">
        <v>4</v>
      </c>
      <c r="B11" s="26" t="s">
        <v>811</v>
      </c>
      <c r="C11" s="28" t="s">
        <v>688</v>
      </c>
      <c r="D11" s="42" t="s">
        <v>812</v>
      </c>
      <c r="E11" s="86" t="s">
        <v>813</v>
      </c>
      <c r="F11" s="15">
        <f t="shared" si="8"/>
        <v>3</v>
      </c>
      <c r="G11" s="63">
        <v>7</v>
      </c>
      <c r="H11" s="11">
        <v>8.5</v>
      </c>
      <c r="I11" s="14">
        <f t="shared" si="0"/>
        <v>7.9</v>
      </c>
      <c r="J11" s="12" t="str">
        <f t="shared" si="1"/>
        <v>B</v>
      </c>
      <c r="K11" s="13" t="str">
        <f t="shared" si="2"/>
        <v>3,0</v>
      </c>
      <c r="L11" s="63">
        <v>7</v>
      </c>
      <c r="M11" s="11">
        <v>6</v>
      </c>
      <c r="N11" s="14">
        <f t="shared" si="3"/>
        <v>6.4</v>
      </c>
      <c r="O11" s="12" t="s">
        <v>117</v>
      </c>
      <c r="P11" s="13" t="str">
        <f t="shared" si="4"/>
        <v>3,0</v>
      </c>
      <c r="Q11" s="63">
        <v>8</v>
      </c>
      <c r="R11" s="11">
        <v>8</v>
      </c>
      <c r="S11" s="14">
        <f t="shared" si="5"/>
        <v>8</v>
      </c>
      <c r="T11" s="12" t="str">
        <f t="shared" si="6"/>
        <v>B</v>
      </c>
      <c r="U11" s="13" t="str">
        <f t="shared" si="7"/>
        <v>3,0</v>
      </c>
    </row>
    <row r="12" spans="1:21" ht="18" customHeight="1">
      <c r="A12" s="6">
        <v>5</v>
      </c>
      <c r="B12" s="26" t="s">
        <v>814</v>
      </c>
      <c r="C12" s="143" t="s">
        <v>233</v>
      </c>
      <c r="D12" s="173" t="s">
        <v>812</v>
      </c>
      <c r="E12" s="172" t="s">
        <v>815</v>
      </c>
      <c r="F12" s="15">
        <f t="shared" si="8"/>
        <v>1.3333333333333333</v>
      </c>
      <c r="G12" s="10">
        <v>5.9</v>
      </c>
      <c r="H12" s="11">
        <v>7</v>
      </c>
      <c r="I12" s="14">
        <f t="shared" si="0"/>
        <v>6.5600000000000005</v>
      </c>
      <c r="J12" s="12" t="str">
        <f t="shared" si="1"/>
        <v>C</v>
      </c>
      <c r="K12" s="13" t="str">
        <f t="shared" si="2"/>
        <v>2,0</v>
      </c>
      <c r="L12" s="63">
        <v>6</v>
      </c>
      <c r="M12" s="11"/>
      <c r="N12" s="14">
        <f t="shared" si="3"/>
        <v>2.4000000000000004</v>
      </c>
      <c r="O12" s="12" t="str">
        <f aca="true" t="shared" si="9" ref="O12:O18">IF(N12&lt;4,"F",IF(N12&lt;5.5,"D",IF(N12&lt;7,"C",IF(N12&lt;8.5,"B","A"))))</f>
        <v>F</v>
      </c>
      <c r="P12" s="13" t="str">
        <f t="shared" si="4"/>
        <v>0</v>
      </c>
      <c r="Q12" s="63"/>
      <c r="R12" s="11"/>
      <c r="S12" s="14">
        <f t="shared" si="5"/>
        <v>0</v>
      </c>
      <c r="T12" s="12" t="str">
        <f t="shared" si="6"/>
        <v>F</v>
      </c>
      <c r="U12" s="13" t="str">
        <f t="shared" si="7"/>
        <v>0</v>
      </c>
    </row>
    <row r="13" spans="1:21" ht="15.75">
      <c r="A13" s="6">
        <v>6</v>
      </c>
      <c r="B13" s="26" t="s">
        <v>816</v>
      </c>
      <c r="C13" s="143" t="s">
        <v>29</v>
      </c>
      <c r="D13" s="170" t="s">
        <v>107</v>
      </c>
      <c r="E13" s="171" t="s">
        <v>817</v>
      </c>
      <c r="F13" s="15">
        <f t="shared" si="8"/>
        <v>1.3333333333333333</v>
      </c>
      <c r="G13" s="63">
        <v>7</v>
      </c>
      <c r="H13" s="11">
        <v>6</v>
      </c>
      <c r="I13" s="14">
        <f t="shared" si="0"/>
        <v>6.4</v>
      </c>
      <c r="J13" s="12" t="str">
        <f t="shared" si="1"/>
        <v>C</v>
      </c>
      <c r="K13" s="13" t="str">
        <f t="shared" si="2"/>
        <v>2,0</v>
      </c>
      <c r="L13" s="63">
        <v>5</v>
      </c>
      <c r="M13" s="11"/>
      <c r="N13" s="14">
        <f t="shared" si="3"/>
        <v>2</v>
      </c>
      <c r="O13" s="12" t="str">
        <f t="shared" si="9"/>
        <v>F</v>
      </c>
      <c r="P13" s="13" t="str">
        <f t="shared" si="4"/>
        <v>0</v>
      </c>
      <c r="Q13" s="63"/>
      <c r="R13" s="11"/>
      <c r="S13" s="14">
        <f t="shared" si="5"/>
        <v>0</v>
      </c>
      <c r="T13" s="12" t="str">
        <f t="shared" si="6"/>
        <v>F</v>
      </c>
      <c r="U13" s="13" t="str">
        <f t="shared" si="7"/>
        <v>0</v>
      </c>
    </row>
    <row r="14" spans="1:21" ht="18" customHeight="1">
      <c r="A14" s="6">
        <v>7</v>
      </c>
      <c r="B14" s="26" t="s">
        <v>818</v>
      </c>
      <c r="C14" s="28" t="s">
        <v>40</v>
      </c>
      <c r="D14" s="42" t="s">
        <v>819</v>
      </c>
      <c r="E14" s="86" t="s">
        <v>820</v>
      </c>
      <c r="F14" s="15">
        <f t="shared" si="8"/>
        <v>0</v>
      </c>
      <c r="G14" s="10"/>
      <c r="H14" s="11"/>
      <c r="I14" s="14">
        <f t="shared" si="0"/>
        <v>0</v>
      </c>
      <c r="J14" s="12" t="str">
        <f t="shared" si="1"/>
        <v>F</v>
      </c>
      <c r="K14" s="13" t="str">
        <f t="shared" si="2"/>
        <v>0</v>
      </c>
      <c r="L14" s="63"/>
      <c r="M14" s="11"/>
      <c r="N14" s="14">
        <f t="shared" si="3"/>
        <v>0</v>
      </c>
      <c r="O14" s="12" t="str">
        <f t="shared" si="9"/>
        <v>F</v>
      </c>
      <c r="P14" s="13" t="str">
        <f t="shared" si="4"/>
        <v>0</v>
      </c>
      <c r="Q14" s="63">
        <v>7</v>
      </c>
      <c r="R14" s="11"/>
      <c r="S14" s="14">
        <f t="shared" si="5"/>
        <v>2.8000000000000003</v>
      </c>
      <c r="T14" s="12" t="str">
        <f t="shared" si="6"/>
        <v>F</v>
      </c>
      <c r="U14" s="13" t="str">
        <f t="shared" si="7"/>
        <v>0</v>
      </c>
    </row>
    <row r="15" spans="1:21" ht="18" customHeight="1">
      <c r="A15" s="6">
        <v>8</v>
      </c>
      <c r="B15" s="26" t="s">
        <v>821</v>
      </c>
      <c r="C15" s="143" t="s">
        <v>36</v>
      </c>
      <c r="D15" s="173" t="s">
        <v>86</v>
      </c>
      <c r="E15" s="172" t="s">
        <v>822</v>
      </c>
      <c r="F15" s="15"/>
      <c r="G15" s="10"/>
      <c r="H15" s="11"/>
      <c r="I15" s="14">
        <f t="shared" si="0"/>
        <v>0</v>
      </c>
      <c r="J15" s="12" t="str">
        <f t="shared" si="1"/>
        <v>F</v>
      </c>
      <c r="K15" s="13" t="str">
        <f t="shared" si="2"/>
        <v>0</v>
      </c>
      <c r="L15" s="10"/>
      <c r="M15" s="11"/>
      <c r="N15" s="14">
        <f t="shared" si="3"/>
        <v>0</v>
      </c>
      <c r="O15" s="12" t="str">
        <f t="shared" si="9"/>
        <v>F</v>
      </c>
      <c r="P15" s="13" t="str">
        <f t="shared" si="4"/>
        <v>0</v>
      </c>
      <c r="Q15" s="10"/>
      <c r="R15" s="11"/>
      <c r="S15" s="14">
        <f t="shared" si="5"/>
        <v>0</v>
      </c>
      <c r="T15" s="12" t="str">
        <f t="shared" si="6"/>
        <v>F</v>
      </c>
      <c r="U15" s="13" t="str">
        <f t="shared" si="7"/>
        <v>0</v>
      </c>
    </row>
    <row r="16" spans="1:21" ht="15.75">
      <c r="A16" s="6">
        <v>9</v>
      </c>
      <c r="B16" s="26" t="s">
        <v>823</v>
      </c>
      <c r="C16" s="143" t="s">
        <v>71</v>
      </c>
      <c r="D16" s="170" t="s">
        <v>338</v>
      </c>
      <c r="E16" s="174" t="s">
        <v>824</v>
      </c>
      <c r="F16" s="15"/>
      <c r="G16" s="10"/>
      <c r="H16" s="11"/>
      <c r="I16" s="14">
        <f t="shared" si="0"/>
        <v>0</v>
      </c>
      <c r="J16" s="12" t="str">
        <f t="shared" si="1"/>
        <v>F</v>
      </c>
      <c r="K16" s="13" t="str">
        <f t="shared" si="2"/>
        <v>0</v>
      </c>
      <c r="L16" s="10"/>
      <c r="M16" s="11"/>
      <c r="N16" s="14">
        <f t="shared" si="3"/>
        <v>0</v>
      </c>
      <c r="O16" s="12" t="str">
        <f t="shared" si="9"/>
        <v>F</v>
      </c>
      <c r="P16" s="13" t="str">
        <f t="shared" si="4"/>
        <v>0</v>
      </c>
      <c r="Q16" s="10"/>
      <c r="R16" s="11"/>
      <c r="S16" s="14">
        <f t="shared" si="5"/>
        <v>0</v>
      </c>
      <c r="T16" s="12" t="str">
        <f t="shared" si="6"/>
        <v>F</v>
      </c>
      <c r="U16" s="13" t="str">
        <f t="shared" si="7"/>
        <v>0</v>
      </c>
    </row>
    <row r="17" spans="1:21" ht="18" customHeight="1">
      <c r="A17" s="6">
        <v>10</v>
      </c>
      <c r="B17" s="26" t="s">
        <v>825</v>
      </c>
      <c r="C17" s="143" t="s">
        <v>463</v>
      </c>
      <c r="D17" s="170" t="s">
        <v>28</v>
      </c>
      <c r="E17" s="171" t="s">
        <v>826</v>
      </c>
      <c r="F17" s="15"/>
      <c r="G17" s="10"/>
      <c r="H17" s="11"/>
      <c r="I17" s="14">
        <f t="shared" si="0"/>
        <v>0</v>
      </c>
      <c r="J17" s="12" t="str">
        <f t="shared" si="1"/>
        <v>F</v>
      </c>
      <c r="K17" s="13" t="str">
        <f t="shared" si="2"/>
        <v>0</v>
      </c>
      <c r="L17" s="10"/>
      <c r="M17" s="11"/>
      <c r="N17" s="14">
        <f t="shared" si="3"/>
        <v>0</v>
      </c>
      <c r="O17" s="12" t="str">
        <f t="shared" si="9"/>
        <v>F</v>
      </c>
      <c r="P17" s="13" t="str">
        <f t="shared" si="4"/>
        <v>0</v>
      </c>
      <c r="Q17" s="10"/>
      <c r="R17" s="11"/>
      <c r="S17" s="14">
        <f t="shared" si="5"/>
        <v>0</v>
      </c>
      <c r="T17" s="12" t="str">
        <f t="shared" si="6"/>
        <v>F</v>
      </c>
      <c r="U17" s="13" t="str">
        <f t="shared" si="7"/>
        <v>0</v>
      </c>
    </row>
    <row r="18" spans="1:21" ht="18" customHeight="1">
      <c r="A18" s="6">
        <v>11</v>
      </c>
      <c r="B18" s="26" t="s">
        <v>827</v>
      </c>
      <c r="C18" s="143" t="s">
        <v>828</v>
      </c>
      <c r="D18" s="170" t="s">
        <v>49</v>
      </c>
      <c r="E18" s="171" t="s">
        <v>829</v>
      </c>
      <c r="F18" s="15"/>
      <c r="G18" s="10"/>
      <c r="H18" s="11"/>
      <c r="I18" s="14">
        <f t="shared" si="0"/>
        <v>0</v>
      </c>
      <c r="J18" s="12" t="str">
        <f t="shared" si="1"/>
        <v>F</v>
      </c>
      <c r="K18" s="13" t="str">
        <f t="shared" si="2"/>
        <v>0</v>
      </c>
      <c r="L18" s="10"/>
      <c r="M18" s="11"/>
      <c r="N18" s="14">
        <f t="shared" si="3"/>
        <v>0</v>
      </c>
      <c r="O18" s="12" t="str">
        <f t="shared" si="9"/>
        <v>F</v>
      </c>
      <c r="P18" s="13" t="str">
        <f t="shared" si="4"/>
        <v>0</v>
      </c>
      <c r="Q18" s="10"/>
      <c r="R18" s="11"/>
      <c r="S18" s="14">
        <f t="shared" si="5"/>
        <v>0</v>
      </c>
      <c r="T18" s="12" t="str">
        <f t="shared" si="6"/>
        <v>F</v>
      </c>
      <c r="U18" s="13" t="str">
        <f t="shared" si="7"/>
        <v>0</v>
      </c>
    </row>
    <row r="29" ht="12.75">
      <c r="N29" s="2" t="s">
        <v>19</v>
      </c>
    </row>
  </sheetData>
  <sheetProtection/>
  <mergeCells count="12">
    <mergeCell ref="A4:F4"/>
    <mergeCell ref="A5:A6"/>
    <mergeCell ref="B5:B6"/>
    <mergeCell ref="C5:D6"/>
    <mergeCell ref="E5:E6"/>
    <mergeCell ref="C7:D7"/>
    <mergeCell ref="L6:P6"/>
    <mergeCell ref="Q6:U6"/>
    <mergeCell ref="G5:K5"/>
    <mergeCell ref="L5:P5"/>
    <mergeCell ref="Q5:U5"/>
    <mergeCell ref="G6:K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Z12"/>
  <sheetViews>
    <sheetView zoomScalePageLayoutView="0" workbookViewId="0" topLeftCell="A1">
      <selection activeCell="F13" sqref="F13"/>
    </sheetView>
  </sheetViews>
  <sheetFormatPr defaultColWidth="9.140625" defaultRowHeight="12.75"/>
  <cols>
    <col min="1" max="1" width="4.7109375" style="2" customWidth="1"/>
    <col min="2" max="2" width="11.7109375" style="2" customWidth="1"/>
    <col min="3" max="3" width="12.8515625" style="2" customWidth="1"/>
    <col min="4" max="4" width="7.00390625" style="2" customWidth="1"/>
    <col min="5" max="5" width="10.28125" style="2" customWidth="1"/>
    <col min="6" max="6" width="9.8515625" style="2" customWidth="1"/>
    <col min="7" max="26" width="4.8515625" style="2" customWidth="1"/>
    <col min="27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23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V3" s="98"/>
      <c r="W3" s="55"/>
    </row>
    <row r="4" spans="1:13" s="3" customFormat="1" ht="21" customHeight="1">
      <c r="A4" s="203" t="s">
        <v>831</v>
      </c>
      <c r="B4" s="203"/>
      <c r="C4" s="203"/>
      <c r="D4" s="203"/>
      <c r="E4" s="203"/>
      <c r="F4" s="203"/>
      <c r="H4" s="4"/>
      <c r="L4" s="4"/>
      <c r="M4" s="4"/>
    </row>
    <row r="5" spans="1:26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11</v>
      </c>
      <c r="H5" s="196"/>
      <c r="I5" s="196"/>
      <c r="J5" s="196"/>
      <c r="K5" s="197"/>
      <c r="L5" s="195" t="s">
        <v>14</v>
      </c>
      <c r="M5" s="196"/>
      <c r="N5" s="196"/>
      <c r="O5" s="196"/>
      <c r="P5" s="197"/>
      <c r="Q5" s="195" t="s">
        <v>112</v>
      </c>
      <c r="R5" s="196"/>
      <c r="S5" s="196"/>
      <c r="T5" s="196"/>
      <c r="U5" s="197"/>
      <c r="V5" s="195" t="s">
        <v>118</v>
      </c>
      <c r="W5" s="196"/>
      <c r="X5" s="196"/>
      <c r="Y5" s="196"/>
      <c r="Z5" s="197"/>
    </row>
    <row r="6" spans="1:26" ht="21.75" customHeight="1">
      <c r="A6" s="205"/>
      <c r="B6" s="205"/>
      <c r="C6" s="208"/>
      <c r="D6" s="209"/>
      <c r="E6" s="205"/>
      <c r="F6" s="7">
        <f>SUM(G6:U6)</f>
        <v>6</v>
      </c>
      <c r="G6" s="195">
        <v>2</v>
      </c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>
        <v>2</v>
      </c>
      <c r="R6" s="196"/>
      <c r="S6" s="196"/>
      <c r="T6" s="196"/>
      <c r="U6" s="197"/>
      <c r="V6" s="195"/>
      <c r="W6" s="196"/>
      <c r="X6" s="196"/>
      <c r="Y6" s="196"/>
      <c r="Z6" s="197"/>
    </row>
    <row r="7" spans="1:26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</row>
    <row r="8" spans="1:26" ht="18" customHeight="1">
      <c r="A8" s="6">
        <v>1</v>
      </c>
      <c r="B8" s="26" t="s">
        <v>832</v>
      </c>
      <c r="C8" s="37" t="s">
        <v>833</v>
      </c>
      <c r="D8" s="45" t="s">
        <v>834</v>
      </c>
      <c r="E8" s="175">
        <v>36687</v>
      </c>
      <c r="F8" s="15"/>
      <c r="G8" s="10"/>
      <c r="H8" s="11"/>
      <c r="I8" s="14">
        <f>G8*0.4+H8*0.6</f>
        <v>0</v>
      </c>
      <c r="J8" s="12" t="str">
        <f>IF(I8&lt;4,"F",IF(I8&lt;5.5,"D",IF(I8&lt;7,"C",IF(I8&lt;8.5,"B","A"))))</f>
        <v>F</v>
      </c>
      <c r="K8" s="13" t="str">
        <f>IF(J8="A","4,0",IF(J8="B","3,0",IF(J8="C","2,0",IF(J8="D","1,0","0"))))</f>
        <v>0</v>
      </c>
      <c r="L8" s="10"/>
      <c r="M8" s="11"/>
      <c r="N8" s="14">
        <f>L8*0.4+M8*0.6</f>
        <v>0</v>
      </c>
      <c r="O8" s="12" t="str">
        <f>IF(N8&lt;4,"F",IF(N8&lt;5.5,"D",IF(N8&lt;7,"C",IF(N8&lt;8.5,"B","A"))))</f>
        <v>F</v>
      </c>
      <c r="P8" s="13" t="str">
        <f>IF(O8="A","4,0",IF(O8="B","3,0",IF(O8="C","2,0",IF(O8="D","1,0","0"))))</f>
        <v>0</v>
      </c>
      <c r="Q8" s="10"/>
      <c r="R8" s="11"/>
      <c r="S8" s="14">
        <f>Q8*0.4+R8*0.6</f>
        <v>0</v>
      </c>
      <c r="T8" s="12" t="str">
        <f>IF(S8&lt;4,"F",IF(S8&lt;5.5,"D",IF(S8&lt;7,"C",IF(S8&lt;8.5,"B","A"))))</f>
        <v>F</v>
      </c>
      <c r="U8" s="13" t="str">
        <f>IF(T8="A","4,0",IF(T8="B","3,0",IF(T8="C","2,0",IF(T8="D","1,0","0"))))</f>
        <v>0</v>
      </c>
      <c r="V8" s="10"/>
      <c r="W8" s="11"/>
      <c r="X8" s="14">
        <f>V8*0.4+W8*0.6</f>
        <v>0</v>
      </c>
      <c r="Y8" s="12" t="str">
        <f>IF(X8&lt;4,"F",IF(X8&lt;5.5,"D",IF(X8&lt;7,"C",IF(X8&lt;8.5,"B","A"))))</f>
        <v>F</v>
      </c>
      <c r="Z8" s="13" t="str">
        <f>IF(Y8="A","4,0",IF(Y8="B","3,0",IF(Y8="C","2,0",IF(Y8="D","1,0","0"))))</f>
        <v>0</v>
      </c>
    </row>
    <row r="9" spans="1:26" ht="18" customHeight="1">
      <c r="A9" s="6">
        <v>2</v>
      </c>
      <c r="B9" s="26" t="s">
        <v>835</v>
      </c>
      <c r="C9" s="37" t="s">
        <v>836</v>
      </c>
      <c r="D9" s="46" t="s">
        <v>37</v>
      </c>
      <c r="E9" s="176" t="s">
        <v>837</v>
      </c>
      <c r="F9" s="15"/>
      <c r="G9" s="10"/>
      <c r="H9" s="11"/>
      <c r="I9" s="14">
        <f>G9*0.4+H9*0.6</f>
        <v>0</v>
      </c>
      <c r="J9" s="12" t="str">
        <f>IF(I9&lt;4,"F",IF(I9&lt;5.5,"D",IF(I9&lt;7,"C",IF(I9&lt;8.5,"B","A"))))</f>
        <v>F</v>
      </c>
      <c r="K9" s="13" t="str">
        <f>IF(J9="A","4,0",IF(J9="B","3,0",IF(J9="C","2,0",IF(J9="D","1,0","0"))))</f>
        <v>0</v>
      </c>
      <c r="L9" s="10"/>
      <c r="M9" s="11"/>
      <c r="N9" s="14">
        <f>L9*0.4+M9*0.6</f>
        <v>0</v>
      </c>
      <c r="O9" s="12" t="str">
        <f>IF(N9&lt;4,"F",IF(N9&lt;5.5,"D",IF(N9&lt;7,"C",IF(N9&lt;8.5,"B","A"))))</f>
        <v>F</v>
      </c>
      <c r="P9" s="13" t="str">
        <f>IF(O9="A","4,0",IF(O9="B","3,0",IF(O9="C","2,0",IF(O9="D","1,0","0"))))</f>
        <v>0</v>
      </c>
      <c r="Q9" s="10"/>
      <c r="R9" s="11"/>
      <c r="S9" s="14">
        <f>Q9*0.4+R9*0.6</f>
        <v>0</v>
      </c>
      <c r="T9" s="12" t="str">
        <f>IF(S9&lt;4,"F",IF(S9&lt;5.5,"D",IF(S9&lt;7,"C",IF(S9&lt;8.5,"B","A"))))</f>
        <v>F</v>
      </c>
      <c r="U9" s="13" t="str">
        <f>IF(T9="A","4,0",IF(T9="B","3,0",IF(T9="C","2,0",IF(T9="D","1,0","0"))))</f>
        <v>0</v>
      </c>
      <c r="V9" s="10"/>
      <c r="W9" s="11"/>
      <c r="X9" s="14">
        <f>V9*0.4+W9*0.6</f>
        <v>0</v>
      </c>
      <c r="Y9" s="12" t="str">
        <f>IF(X9&lt;4,"F",IF(X9&lt;5.5,"D",IF(X9&lt;7,"C",IF(X9&lt;8.5,"B","A"))))</f>
        <v>F</v>
      </c>
      <c r="Z9" s="13" t="str">
        <f>IF(Y9="A","4,0",IF(Y9="B","3,0",IF(Y9="C","2,0",IF(Y9="D","1,0","0"))))</f>
        <v>0</v>
      </c>
    </row>
    <row r="10" spans="1:26" ht="18" customHeight="1">
      <c r="A10" s="6">
        <v>3</v>
      </c>
      <c r="B10" s="26" t="s">
        <v>838</v>
      </c>
      <c r="C10" s="37" t="s">
        <v>839</v>
      </c>
      <c r="D10" s="46" t="s">
        <v>37</v>
      </c>
      <c r="E10" s="177" t="s">
        <v>840</v>
      </c>
      <c r="F10" s="15">
        <f>(K10*$G$6+P10*$L$6+U10*$Q$6)/$F$6</f>
        <v>0</v>
      </c>
      <c r="G10" s="10"/>
      <c r="H10" s="11"/>
      <c r="I10" s="14">
        <f>G10*0.4+H10*0.6</f>
        <v>0</v>
      </c>
      <c r="J10" s="12" t="str">
        <f>IF(I10&lt;4,"F",IF(I10&lt;5.5,"D",IF(I10&lt;7,"C",IF(I10&lt;8.5,"B","A"))))</f>
        <v>F</v>
      </c>
      <c r="K10" s="13" t="str">
        <f>IF(J10="A","4,0",IF(J10="B","3,0",IF(J10="C","2,0",IF(J10="D","1,0","0"))))</f>
        <v>0</v>
      </c>
      <c r="L10" s="10">
        <v>5.4</v>
      </c>
      <c r="M10" s="11"/>
      <c r="N10" s="14">
        <f>L10*0.4+M10*0.6</f>
        <v>2.16</v>
      </c>
      <c r="O10" s="12" t="str">
        <f>IF(N10&lt;4,"F",IF(N10&lt;5.5,"D",IF(N10&lt;7,"C",IF(N10&lt;8.5,"B","A"))))</f>
        <v>F</v>
      </c>
      <c r="P10" s="13" t="str">
        <f>IF(O10="A","4,0",IF(O10="B","3,0",IF(O10="C","2,0",IF(O10="D","1,0","0"))))</f>
        <v>0</v>
      </c>
      <c r="Q10" s="10"/>
      <c r="R10" s="11"/>
      <c r="S10" s="14">
        <f>Q10*0.4+R10*0.6</f>
        <v>0</v>
      </c>
      <c r="T10" s="12" t="str">
        <f>IF(S10&lt;4,"F",IF(S10&lt;5.5,"D",IF(S10&lt;7,"C",IF(S10&lt;8.5,"B","A"))))</f>
        <v>F</v>
      </c>
      <c r="U10" s="13" t="str">
        <f>IF(T10="A","4,0",IF(T10="B","3,0",IF(T10="C","2,0",IF(T10="D","1,0","0"))))</f>
        <v>0</v>
      </c>
      <c r="V10" s="10"/>
      <c r="W10" s="11"/>
      <c r="X10" s="14">
        <f>V10*0.4+W10*0.6</f>
        <v>0</v>
      </c>
      <c r="Y10" s="12" t="str">
        <f>IF(X10&lt;4,"F",IF(X10&lt;5.5,"D",IF(X10&lt;7,"C",IF(X10&lt;8.5,"B","A"))))</f>
        <v>F</v>
      </c>
      <c r="Z10" s="13" t="str">
        <f>IF(Y10="A","4,0",IF(Y10="B","3,0",IF(Y10="C","2,0",IF(Y10="D","1,0","0"))))</f>
        <v>0</v>
      </c>
    </row>
    <row r="11" spans="1:26" ht="18" customHeight="1">
      <c r="A11" s="6">
        <v>4</v>
      </c>
      <c r="B11" s="26" t="s">
        <v>841</v>
      </c>
      <c r="C11" s="37" t="s">
        <v>842</v>
      </c>
      <c r="D11" s="46" t="s">
        <v>559</v>
      </c>
      <c r="E11" s="178" t="s">
        <v>843</v>
      </c>
      <c r="F11" s="15">
        <f>(K11*$G$6+P11*$L$6+U11*$Q$6)/$F$6</f>
        <v>2.6666666666666665</v>
      </c>
      <c r="G11" s="10">
        <v>8.2</v>
      </c>
      <c r="H11" s="11">
        <v>8</v>
      </c>
      <c r="I11" s="14">
        <f>G11*0.4+H11*0.6</f>
        <v>8.08</v>
      </c>
      <c r="J11" s="12" t="str">
        <f>IF(I11&lt;4,"F",IF(I11&lt;5.5,"D",IF(I11&lt;7,"C",IF(I11&lt;8.5,"B","A"))))</f>
        <v>B</v>
      </c>
      <c r="K11" s="13" t="str">
        <f>IF(J11="A","4,0",IF(J11="B","3,0",IF(J11="C","2,0",IF(J11="D","1,0","0"))))</f>
        <v>3,0</v>
      </c>
      <c r="L11" s="10">
        <v>6.7</v>
      </c>
      <c r="M11" s="11">
        <v>3.5</v>
      </c>
      <c r="N11" s="14">
        <f>L11*0.4+M11*0.6</f>
        <v>4.78</v>
      </c>
      <c r="O11" s="12" t="str">
        <f>IF(N11&lt;4,"F",IF(N11&lt;5.5,"D",IF(N11&lt;7,"C",IF(N11&lt;8.5,"B","A"))))</f>
        <v>D</v>
      </c>
      <c r="P11" s="13" t="str">
        <f>IF(O11="A","4,0",IF(O11="B","3,0",IF(O11="C","2,0",IF(O11="D","1,0","0"))))</f>
        <v>1,0</v>
      </c>
      <c r="Q11" s="10">
        <v>8</v>
      </c>
      <c r="R11" s="11">
        <v>9</v>
      </c>
      <c r="S11" s="14">
        <f>Q11*0.4+R11*0.6</f>
        <v>8.6</v>
      </c>
      <c r="T11" s="12" t="str">
        <f>IF(S11&lt;4,"F",IF(S11&lt;5.5,"D",IF(S11&lt;7,"C",IF(S11&lt;8.5,"B","A"))))</f>
        <v>A</v>
      </c>
      <c r="U11" s="13" t="str">
        <f>IF(T11="A","4,0",IF(T11="B","3,0",IF(T11="C","2,0",IF(T11="D","1,0","0"))))</f>
        <v>4,0</v>
      </c>
      <c r="V11" s="10">
        <v>9</v>
      </c>
      <c r="W11" s="11">
        <v>8</v>
      </c>
      <c r="X11" s="14">
        <f>V11*0.4+W11*0.6</f>
        <v>8.4</v>
      </c>
      <c r="Y11" s="12" t="str">
        <f>IF(X11&lt;4,"F",IF(X11&lt;5.5,"D",IF(X11&lt;7,"C",IF(X11&lt;8.5,"B","A"))))</f>
        <v>B</v>
      </c>
      <c r="Z11" s="13" t="str">
        <f>IF(Y11="A","4,0",IF(Y11="B","3,0",IF(Y11="C","2,0",IF(Y11="D","1,0","0"))))</f>
        <v>3,0</v>
      </c>
    </row>
    <row r="12" spans="1:26" ht="18" customHeight="1">
      <c r="A12" s="6">
        <v>5</v>
      </c>
      <c r="B12" s="26" t="s">
        <v>844</v>
      </c>
      <c r="C12" s="37" t="s">
        <v>48</v>
      </c>
      <c r="D12" s="46" t="s">
        <v>845</v>
      </c>
      <c r="E12" s="177" t="s">
        <v>846</v>
      </c>
      <c r="F12" s="15">
        <f>(K12*$G$6+P12*$L$6+U12*$Q$6)/$F$6</f>
        <v>0.3333333333333333</v>
      </c>
      <c r="G12" s="10">
        <v>7.8</v>
      </c>
      <c r="H12" s="11"/>
      <c r="I12" s="14">
        <f>G12*0.4+H12*0.6</f>
        <v>3.12</v>
      </c>
      <c r="J12" s="12" t="str">
        <f>IF(I12&lt;4,"F",IF(I12&lt;5.5,"D",IF(I12&lt;7,"C",IF(I12&lt;8.5,"B","A"))))</f>
        <v>F</v>
      </c>
      <c r="K12" s="13" t="str">
        <f>IF(J12="A","4,0",IF(J12="B","3,0",IF(J12="C","2,0",IF(J12="D","1,0","0"))))</f>
        <v>0</v>
      </c>
      <c r="L12" s="10">
        <v>7</v>
      </c>
      <c r="M12" s="11">
        <v>4</v>
      </c>
      <c r="N12" s="14">
        <f>L12*0.4+M12*0.6</f>
        <v>5.2</v>
      </c>
      <c r="O12" s="12" t="str">
        <f>IF(N12&lt;4,"F",IF(N12&lt;5.5,"D",IF(N12&lt;7,"C",IF(N12&lt;8.5,"B","A"))))</f>
        <v>D</v>
      </c>
      <c r="P12" s="13" t="str">
        <f>IF(O12="A","4,0",IF(O12="B","3,0",IF(O12="C","2,0",IF(O12="D","1,0","0"))))</f>
        <v>1,0</v>
      </c>
      <c r="Q12" s="10">
        <v>5.3</v>
      </c>
      <c r="R12" s="11"/>
      <c r="S12" s="14">
        <f>Q12*0.4+R12*0.6</f>
        <v>2.12</v>
      </c>
      <c r="T12" s="12" t="str">
        <f>IF(S12&lt;4,"F",IF(S12&lt;5.5,"D",IF(S12&lt;7,"C",IF(S12&lt;8.5,"B","A"))))</f>
        <v>F</v>
      </c>
      <c r="U12" s="13" t="str">
        <f>IF(T12="A","4,0",IF(T12="B","3,0",IF(T12="C","2,0",IF(T12="D","1,0","0"))))</f>
        <v>0</v>
      </c>
      <c r="V12" s="10">
        <v>9</v>
      </c>
      <c r="W12" s="11"/>
      <c r="X12" s="14">
        <f>V12*0.4+W12*0.6</f>
        <v>3.6</v>
      </c>
      <c r="Y12" s="12" t="str">
        <f>IF(X12&lt;4,"F",IF(X12&lt;5.5,"D",IF(X12&lt;7,"C",IF(X12&lt;8.5,"B","A"))))</f>
        <v>F</v>
      </c>
      <c r="Z12" s="13" t="str">
        <f>IF(Y12="A","4,0",IF(Y12="B","3,0",IF(Y12="C","2,0",IF(Y12="D","1,0","0"))))</f>
        <v>0</v>
      </c>
    </row>
  </sheetData>
  <sheetProtection/>
  <mergeCells count="14">
    <mergeCell ref="C7:D7"/>
    <mergeCell ref="L6:P6"/>
    <mergeCell ref="Q6:U6"/>
    <mergeCell ref="V6:Z6"/>
    <mergeCell ref="L5:P5"/>
    <mergeCell ref="Q5:U5"/>
    <mergeCell ref="V5:Z5"/>
    <mergeCell ref="A4:F4"/>
    <mergeCell ref="A5:A6"/>
    <mergeCell ref="B5:B6"/>
    <mergeCell ref="C5:D6"/>
    <mergeCell ref="E5:E6"/>
    <mergeCell ref="G5:K5"/>
    <mergeCell ref="G6:K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11"/>
  <sheetViews>
    <sheetView zoomScalePageLayoutView="0" workbookViewId="0" topLeftCell="A1">
      <selection activeCell="P16" sqref="P16"/>
    </sheetView>
  </sheetViews>
  <sheetFormatPr defaultColWidth="9.140625" defaultRowHeight="12.75"/>
  <cols>
    <col min="1" max="1" width="4.7109375" style="2" customWidth="1"/>
    <col min="2" max="2" width="11.7109375" style="2" customWidth="1"/>
    <col min="3" max="3" width="12.8515625" style="2" customWidth="1"/>
    <col min="4" max="4" width="8.28125" style="2" customWidth="1"/>
    <col min="5" max="5" width="10.28125" style="2" customWidth="1"/>
    <col min="6" max="6" width="9.8515625" style="2" customWidth="1"/>
    <col min="7" max="21" width="4.8515625" style="2" customWidth="1"/>
    <col min="22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s="3" customFormat="1" ht="21" customHeight="1">
      <c r="A4" s="203" t="s">
        <v>857</v>
      </c>
      <c r="B4" s="203"/>
      <c r="C4" s="203"/>
      <c r="D4" s="203"/>
      <c r="E4" s="203"/>
      <c r="F4" s="203"/>
      <c r="H4" s="4"/>
      <c r="L4" s="4"/>
      <c r="M4" s="4"/>
    </row>
    <row r="5" spans="1:2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118</v>
      </c>
      <c r="H5" s="196"/>
      <c r="I5" s="196"/>
      <c r="J5" s="196"/>
      <c r="K5" s="197"/>
      <c r="L5" s="195" t="s">
        <v>122</v>
      </c>
      <c r="M5" s="196"/>
      <c r="N5" s="196"/>
      <c r="O5" s="196"/>
      <c r="P5" s="197"/>
      <c r="Q5" s="195" t="s">
        <v>119</v>
      </c>
      <c r="R5" s="196"/>
      <c r="S5" s="196"/>
      <c r="T5" s="196"/>
      <c r="U5" s="197"/>
    </row>
    <row r="6" spans="1:21" ht="21.75" customHeight="1">
      <c r="A6" s="205"/>
      <c r="B6" s="205"/>
      <c r="C6" s="208"/>
      <c r="D6" s="209"/>
      <c r="E6" s="205"/>
      <c r="F6" s="7">
        <f>SUM(L6:U6)</f>
        <v>6</v>
      </c>
      <c r="G6" s="195"/>
      <c r="H6" s="196"/>
      <c r="I6" s="196"/>
      <c r="J6" s="196"/>
      <c r="K6" s="197"/>
      <c r="L6" s="195">
        <v>4</v>
      </c>
      <c r="M6" s="196"/>
      <c r="N6" s="196"/>
      <c r="O6" s="196"/>
      <c r="P6" s="197"/>
      <c r="Q6" s="195">
        <v>2</v>
      </c>
      <c r="R6" s="196"/>
      <c r="S6" s="196"/>
      <c r="T6" s="196"/>
      <c r="U6" s="197"/>
    </row>
    <row r="7" spans="1:2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</row>
    <row r="8" spans="1:21" ht="18" customHeight="1">
      <c r="A8" s="6">
        <v>1</v>
      </c>
      <c r="B8" s="26" t="s">
        <v>847</v>
      </c>
      <c r="C8" s="70" t="s">
        <v>848</v>
      </c>
      <c r="D8" s="46" t="s">
        <v>55</v>
      </c>
      <c r="E8" s="176" t="s">
        <v>849</v>
      </c>
      <c r="F8" s="15">
        <f>(P8*$L$6+U8*$Q$6)/$F$6</f>
        <v>1</v>
      </c>
      <c r="G8" s="10">
        <v>8</v>
      </c>
      <c r="H8" s="11">
        <v>8</v>
      </c>
      <c r="I8" s="14">
        <f>G8*0.4+H8*0.6</f>
        <v>8</v>
      </c>
      <c r="J8" s="12" t="str">
        <f>IF(I8&lt;4,"F",IF(I8&lt;5.5,"D",IF(I8&lt;7,"C",IF(I8&lt;8.5,"B","A"))))</f>
        <v>B</v>
      </c>
      <c r="K8" s="13" t="str">
        <f>IF(J8="A","4,0",IF(J8="B","3,0",IF(J8="C","2,0",IF(J8="D","1,0","0"))))</f>
        <v>3,0</v>
      </c>
      <c r="L8" s="10"/>
      <c r="M8" s="11"/>
      <c r="N8" s="14">
        <f>L8*0.4+M8*0.6</f>
        <v>0</v>
      </c>
      <c r="O8" s="12" t="str">
        <f>IF(N8&lt;4,"F",IF(N8&lt;5.5,"D",IF(N8&lt;7,"C",IF(N8&lt;8.5,"B","A"))))</f>
        <v>F</v>
      </c>
      <c r="P8" s="13" t="str">
        <f>IF(O8="A","4,0",IF(O8="B","3,0",IF(O8="C","2,0",IF(O8="D","1,0","0"))))</f>
        <v>0</v>
      </c>
      <c r="Q8" s="10">
        <v>9</v>
      </c>
      <c r="R8" s="11">
        <v>8</v>
      </c>
      <c r="S8" s="14">
        <f>Q8*0.4+R8*0.6</f>
        <v>8.4</v>
      </c>
      <c r="T8" s="12" t="str">
        <f>IF(S8&lt;4,"F",IF(S8&lt;5.5,"D",IF(S8&lt;7,"C",IF(S8&lt;8.5,"B","A"))))</f>
        <v>B</v>
      </c>
      <c r="U8" s="13" t="str">
        <f>IF(T8="A","4,0",IF(T8="B","3,0",IF(T8="C","2,0",IF(T8="D","1,0","0"))))</f>
        <v>3,0</v>
      </c>
    </row>
    <row r="9" spans="1:21" ht="18" customHeight="1">
      <c r="A9" s="6">
        <v>2</v>
      </c>
      <c r="B9" s="26" t="s">
        <v>850</v>
      </c>
      <c r="C9" s="70" t="s">
        <v>851</v>
      </c>
      <c r="D9" s="107" t="s">
        <v>105</v>
      </c>
      <c r="E9" s="179" t="s">
        <v>249</v>
      </c>
      <c r="F9" s="15">
        <f>(P9*$L$6+U9*$Q$6)/$F$6</f>
        <v>2.3333333333333335</v>
      </c>
      <c r="G9" s="10">
        <v>6</v>
      </c>
      <c r="H9" s="11">
        <v>6</v>
      </c>
      <c r="I9" s="14">
        <f>G9*0.4+H9*0.6</f>
        <v>6</v>
      </c>
      <c r="J9" s="12" t="str">
        <f>IF(I9&lt;4,"F",IF(I9&lt;5.5,"D",IF(I9&lt;7,"C",IF(I9&lt;8.5,"B","A"))))</f>
        <v>C</v>
      </c>
      <c r="K9" s="13" t="str">
        <f>IF(J9="A","4,0",IF(J9="B","3,0",IF(J9="C","2,0",IF(J9="D","1,0","0"))))</f>
        <v>2,0</v>
      </c>
      <c r="L9" s="10">
        <v>8.5</v>
      </c>
      <c r="M9" s="11">
        <v>5</v>
      </c>
      <c r="N9" s="14">
        <f>L9*0.4+M9*0.6</f>
        <v>6.4</v>
      </c>
      <c r="O9" s="12" t="str">
        <f>IF(N9&lt;4,"F",IF(N9&lt;5.5,"D",IF(N9&lt;7,"C",IF(N9&lt;8.5,"B","A"))))</f>
        <v>C</v>
      </c>
      <c r="P9" s="13" t="str">
        <f>IF(O9="A","4,0",IF(O9="B","3,0",IF(O9="C","2,0",IF(O9="D","1,0","0"))))</f>
        <v>2,0</v>
      </c>
      <c r="Q9" s="10">
        <v>8.6</v>
      </c>
      <c r="R9" s="11">
        <v>7</v>
      </c>
      <c r="S9" s="14">
        <f>Q9*0.4+R9*0.6</f>
        <v>7.640000000000001</v>
      </c>
      <c r="T9" s="12" t="str">
        <f>IF(S9&lt;4,"F",IF(S9&lt;5.5,"D",IF(S9&lt;7,"C",IF(S9&lt;8.5,"B","A"))))</f>
        <v>B</v>
      </c>
      <c r="U9" s="13" t="str">
        <f>IF(T9="A","4,0",IF(T9="B","3,0",IF(T9="C","2,0",IF(T9="D","1,0","0"))))</f>
        <v>3,0</v>
      </c>
    </row>
    <row r="10" spans="1:21" ht="18" customHeight="1">
      <c r="A10" s="6">
        <v>3</v>
      </c>
      <c r="B10" s="26" t="s">
        <v>852</v>
      </c>
      <c r="C10" s="70" t="s">
        <v>853</v>
      </c>
      <c r="D10" s="46" t="s">
        <v>53</v>
      </c>
      <c r="E10" s="176" t="s">
        <v>854</v>
      </c>
      <c r="F10" s="15">
        <f>(P10*$L$6+U10*$Q$6)/$F$6</f>
        <v>2.3333333333333335</v>
      </c>
      <c r="G10" s="10">
        <v>7</v>
      </c>
      <c r="H10" s="11">
        <v>9</v>
      </c>
      <c r="I10" s="14">
        <f>G10*0.4+H10*0.6</f>
        <v>8.2</v>
      </c>
      <c r="J10" s="12" t="str">
        <f>IF(I10&lt;4,"F",IF(I10&lt;5.5,"D",IF(I10&lt;7,"C",IF(I10&lt;8.5,"B","A"))))</f>
        <v>B</v>
      </c>
      <c r="K10" s="13" t="str">
        <f>IF(J10="A","4,0",IF(J10="B","3,0",IF(J10="C","2,0",IF(J10="D","1,0","0"))))</f>
        <v>3,0</v>
      </c>
      <c r="L10" s="63">
        <v>9</v>
      </c>
      <c r="M10" s="11">
        <v>5</v>
      </c>
      <c r="N10" s="14">
        <f>L10*0.4+M10*0.6</f>
        <v>6.6</v>
      </c>
      <c r="O10" s="12" t="str">
        <f>IF(N10&lt;4,"F",IF(N10&lt;5.5,"D",IF(N10&lt;7,"C",IF(N10&lt;8.5,"B","A"))))</f>
        <v>C</v>
      </c>
      <c r="P10" s="13" t="str">
        <f>IF(O10="A","4,0",IF(O10="B","3,0",IF(O10="C","2,0",IF(O10="D","1,0","0"))))</f>
        <v>2,0</v>
      </c>
      <c r="Q10" s="10">
        <v>9</v>
      </c>
      <c r="R10" s="11">
        <v>7</v>
      </c>
      <c r="S10" s="14">
        <f>Q10*0.4+R10*0.6</f>
        <v>7.800000000000001</v>
      </c>
      <c r="T10" s="12" t="str">
        <f>IF(S10&lt;4,"F",IF(S10&lt;5.5,"D",IF(S10&lt;7,"C",IF(S10&lt;8.5,"B","A"))))</f>
        <v>B</v>
      </c>
      <c r="U10" s="13" t="str">
        <f>IF(T10="A","4,0",IF(T10="B","3,0",IF(T10="C","2,0",IF(T10="D","1,0","0"))))</f>
        <v>3,0</v>
      </c>
    </row>
    <row r="11" spans="1:21" ht="18" customHeight="1">
      <c r="A11" s="6">
        <v>4</v>
      </c>
      <c r="B11" s="26" t="s">
        <v>855</v>
      </c>
      <c r="C11" s="22" t="s">
        <v>90</v>
      </c>
      <c r="D11" s="45" t="s">
        <v>87</v>
      </c>
      <c r="E11" s="180" t="s">
        <v>856</v>
      </c>
      <c r="F11" s="15">
        <f>(P11*$L$6+U11*$Q$6)/$F$6</f>
        <v>1</v>
      </c>
      <c r="G11" s="10">
        <v>8</v>
      </c>
      <c r="H11" s="11">
        <v>8</v>
      </c>
      <c r="I11" s="14">
        <f>G11*0.4+H11*0.6</f>
        <v>8</v>
      </c>
      <c r="J11" s="12" t="str">
        <f>IF(I11&lt;4,"F",IF(I11&lt;5.5,"D",IF(I11&lt;7,"C",IF(I11&lt;8.5,"B","A"))))</f>
        <v>B</v>
      </c>
      <c r="K11" s="13" t="str">
        <f>IF(J11="A","4,0",IF(J11="B","3,0",IF(J11="C","2,0",IF(J11="D","1,0","0"))))</f>
        <v>3,0</v>
      </c>
      <c r="L11" s="10"/>
      <c r="M11" s="11"/>
      <c r="N11" s="14">
        <f>L11*0.4+M11*0.6</f>
        <v>0</v>
      </c>
      <c r="O11" s="12" t="str">
        <f>IF(N11&lt;4,"F",IF(N11&lt;5.5,"D",IF(N11&lt;7,"C",IF(N11&lt;8.5,"B","A"))))</f>
        <v>F</v>
      </c>
      <c r="P11" s="13" t="str">
        <f>IF(O11="A","4,0",IF(O11="B","3,0",IF(O11="C","2,0",IF(O11="D","1,0","0"))))</f>
        <v>0</v>
      </c>
      <c r="Q11" s="10">
        <v>9</v>
      </c>
      <c r="R11" s="11">
        <v>8</v>
      </c>
      <c r="S11" s="14">
        <f>Q11*0.4+R11*0.6</f>
        <v>8.4</v>
      </c>
      <c r="T11" s="12" t="str">
        <f>IF(S11&lt;4,"F",IF(S11&lt;5.5,"D",IF(S11&lt;7,"C",IF(S11&lt;8.5,"B","A"))))</f>
        <v>B</v>
      </c>
      <c r="U11" s="13" t="str">
        <f>IF(T11="A","4,0",IF(T11="B","3,0",IF(T11="C","2,0",IF(T11="D","1,0","0"))))</f>
        <v>3,0</v>
      </c>
    </row>
  </sheetData>
  <sheetProtection/>
  <mergeCells count="12">
    <mergeCell ref="C7:D7"/>
    <mergeCell ref="L6:P6"/>
    <mergeCell ref="Q6:U6"/>
    <mergeCell ref="L5:P5"/>
    <mergeCell ref="Q5:U5"/>
    <mergeCell ref="A4:F4"/>
    <mergeCell ref="A5:A6"/>
    <mergeCell ref="B5:B6"/>
    <mergeCell ref="C5:D6"/>
    <mergeCell ref="E5:E6"/>
    <mergeCell ref="G5:K5"/>
    <mergeCell ref="G6:K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14"/>
  <sheetViews>
    <sheetView zoomScalePageLayoutView="0" workbookViewId="0" topLeftCell="A7">
      <selection activeCell="E18" sqref="E18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6.57421875" style="2" customWidth="1"/>
    <col min="4" max="4" width="8.28125" style="2" customWidth="1"/>
    <col min="5" max="5" width="12.00390625" style="2" customWidth="1"/>
    <col min="6" max="6" width="11.7109375" style="2" customWidth="1"/>
    <col min="7" max="26" width="4.8515625" style="2" customWidth="1"/>
    <col min="27" max="16384" width="9.140625" style="2" customWidth="1"/>
  </cols>
  <sheetData>
    <row r="1" spans="1:2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Q1" s="8"/>
      <c r="R1" s="8"/>
      <c r="S1" s="8"/>
      <c r="T1" s="8"/>
      <c r="U1" s="8"/>
    </row>
    <row r="2" spans="1:2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Q2" s="9"/>
      <c r="R2" s="9"/>
      <c r="S2" s="9"/>
      <c r="T2" s="9"/>
      <c r="U2" s="9"/>
    </row>
    <row r="3" spans="1:21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Q3" s="18"/>
      <c r="R3" s="18"/>
      <c r="S3" s="18"/>
      <c r="T3" s="18"/>
      <c r="U3" s="18"/>
    </row>
    <row r="4" spans="1:18" s="3" customFormat="1" ht="21" customHeight="1">
      <c r="A4" s="203" t="s">
        <v>870</v>
      </c>
      <c r="B4" s="203"/>
      <c r="C4" s="203"/>
      <c r="D4" s="203"/>
      <c r="E4" s="203"/>
      <c r="F4" s="203"/>
      <c r="H4" s="4"/>
      <c r="R4" s="4"/>
    </row>
    <row r="5" spans="1:26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118</v>
      </c>
      <c r="H5" s="196"/>
      <c r="I5" s="196"/>
      <c r="J5" s="196"/>
      <c r="K5" s="197"/>
      <c r="L5" s="195" t="s">
        <v>122</v>
      </c>
      <c r="M5" s="196"/>
      <c r="N5" s="196"/>
      <c r="O5" s="196"/>
      <c r="P5" s="197"/>
      <c r="Q5" s="195" t="s">
        <v>119</v>
      </c>
      <c r="R5" s="196"/>
      <c r="S5" s="196"/>
      <c r="T5" s="196"/>
      <c r="U5" s="197"/>
      <c r="V5" s="195" t="s">
        <v>18</v>
      </c>
      <c r="W5" s="196"/>
      <c r="X5" s="196"/>
      <c r="Y5" s="196"/>
      <c r="Z5" s="197"/>
    </row>
    <row r="6" spans="1:26" ht="21.75" customHeight="1">
      <c r="A6" s="205"/>
      <c r="B6" s="205"/>
      <c r="C6" s="208"/>
      <c r="D6" s="209"/>
      <c r="E6" s="205"/>
      <c r="F6" s="7">
        <f>SUM(L6:Z6)</f>
        <v>9</v>
      </c>
      <c r="G6" s="195"/>
      <c r="H6" s="196"/>
      <c r="I6" s="196"/>
      <c r="J6" s="196"/>
      <c r="K6" s="197"/>
      <c r="L6" s="195">
        <v>5</v>
      </c>
      <c r="M6" s="196"/>
      <c r="N6" s="196"/>
      <c r="O6" s="196"/>
      <c r="P6" s="197"/>
      <c r="Q6" s="195">
        <v>2</v>
      </c>
      <c r="R6" s="196"/>
      <c r="S6" s="196"/>
      <c r="T6" s="196"/>
      <c r="U6" s="197"/>
      <c r="V6" s="195">
        <v>2</v>
      </c>
      <c r="W6" s="196"/>
      <c r="X6" s="196"/>
      <c r="Y6" s="196"/>
      <c r="Z6" s="197"/>
    </row>
    <row r="7" spans="1:26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</row>
    <row r="8" spans="1:26" ht="18" customHeight="1">
      <c r="A8" s="6">
        <v>1</v>
      </c>
      <c r="B8" s="26" t="s">
        <v>306</v>
      </c>
      <c r="C8" s="22" t="s">
        <v>307</v>
      </c>
      <c r="D8" s="45" t="s">
        <v>49</v>
      </c>
      <c r="E8" s="82" t="s">
        <v>308</v>
      </c>
      <c r="F8" s="15">
        <f>(P8*$L$6+U8*$Q$6+Z8*$V$6)/$F$6</f>
        <v>2.4444444444444446</v>
      </c>
      <c r="G8" s="63">
        <v>8</v>
      </c>
      <c r="H8" s="11">
        <v>8</v>
      </c>
      <c r="I8" s="14">
        <f aca="true" t="shared" si="0" ref="I8:I14">H8*0.6+G8*0.4</f>
        <v>8</v>
      </c>
      <c r="J8" s="12" t="str">
        <f aca="true" t="shared" si="1" ref="J8:J14">IF(I8&lt;4,"F",IF(I8&lt;5.5,"D",IF(I8&lt;7,"C",IF(I8&lt;8.5,"B","A"))))</f>
        <v>B</v>
      </c>
      <c r="K8" s="13" t="str">
        <f>IF(J8="A","4,0",IF(J8="B","3,0",IF(J8="C","2,0",IF(J8="D","1,0","0"))))</f>
        <v>3,0</v>
      </c>
      <c r="L8" s="10">
        <v>8.8</v>
      </c>
      <c r="M8" s="11">
        <v>5</v>
      </c>
      <c r="N8" s="14">
        <f aca="true" t="shared" si="2" ref="N8:N14">M8*0.6+L8*0.4</f>
        <v>6.5200000000000005</v>
      </c>
      <c r="O8" s="12" t="str">
        <f aca="true" t="shared" si="3" ref="O8:O14">IF(N8&lt;4,"F",IF(N8&lt;5.5,"D",IF(N8&lt;7,"C",IF(N8&lt;8.5,"B","A"))))</f>
        <v>C</v>
      </c>
      <c r="P8" s="13" t="str">
        <f>IF(O8="A","4,0",IF(O8="B","3,0",IF(O8="C","2,0",IF(O8="D","1,0","0"))))</f>
        <v>2,0</v>
      </c>
      <c r="Q8" s="10">
        <v>8</v>
      </c>
      <c r="R8" s="11">
        <v>8</v>
      </c>
      <c r="S8" s="14">
        <f aca="true" t="shared" si="4" ref="S8:S14">R8*0.6+Q8*0.4</f>
        <v>8</v>
      </c>
      <c r="T8" s="12" t="str">
        <f aca="true" t="shared" si="5" ref="T8:T14">IF(S8&lt;4,"F",IF(S8&lt;5.5,"D",IF(S8&lt;7,"C",IF(S8&lt;8.5,"B","A"))))</f>
        <v>B</v>
      </c>
      <c r="U8" s="13" t="str">
        <f>IF(T8="A","4,0",IF(T8="B","3,0",IF(T8="C","2,0",IF(T8="D","1,0","0"))))</f>
        <v>3,0</v>
      </c>
      <c r="V8" s="10">
        <v>8.7</v>
      </c>
      <c r="W8" s="11">
        <v>6</v>
      </c>
      <c r="X8" s="14">
        <f aca="true" t="shared" si="6" ref="X8:X14">W8*0.6+V8*0.4</f>
        <v>7.08</v>
      </c>
      <c r="Y8" s="12" t="str">
        <f aca="true" t="shared" si="7" ref="Y8:Y14">IF(X8&lt;4,"F",IF(X8&lt;5.5,"D",IF(X8&lt;7,"C",IF(X8&lt;8.5,"B","A"))))</f>
        <v>B</v>
      </c>
      <c r="Z8" s="13" t="str">
        <f>IF(Y8="A","4,0",IF(Y8="B","3,0",IF(Y8="C","2,0",IF(Y8="D","1,0","0"))))</f>
        <v>3,0</v>
      </c>
    </row>
    <row r="9" spans="1:26" ht="18" customHeight="1">
      <c r="A9" s="6">
        <v>2</v>
      </c>
      <c r="B9" s="26" t="s">
        <v>309</v>
      </c>
      <c r="C9" s="22" t="s">
        <v>310</v>
      </c>
      <c r="D9" s="45" t="s">
        <v>311</v>
      </c>
      <c r="E9" s="99" t="s">
        <v>312</v>
      </c>
      <c r="F9" s="15">
        <f aca="true" t="shared" si="8" ref="F9:F14">(P9*$L$6+U9*$Q$6+Z9*$V$6)/$F$6</f>
        <v>2.3333333333333335</v>
      </c>
      <c r="G9" s="63">
        <v>8</v>
      </c>
      <c r="H9" s="11">
        <v>8</v>
      </c>
      <c r="I9" s="14">
        <f t="shared" si="0"/>
        <v>8</v>
      </c>
      <c r="J9" s="12" t="str">
        <f t="shared" si="1"/>
        <v>B</v>
      </c>
      <c r="K9" s="13" t="str">
        <f aca="true" t="shared" si="9" ref="K9:K14">IF(J9="A","4,0",IF(J9="B","3,0",IF(J9="C","2,0",IF(J9="D","1,0","0"))))</f>
        <v>3,0</v>
      </c>
      <c r="L9" s="10">
        <v>7.8</v>
      </c>
      <c r="M9" s="11">
        <v>7.5</v>
      </c>
      <c r="N9" s="14">
        <f t="shared" si="2"/>
        <v>7.62</v>
      </c>
      <c r="O9" s="12" t="str">
        <f t="shared" si="3"/>
        <v>B</v>
      </c>
      <c r="P9" s="13" t="str">
        <f aca="true" t="shared" si="10" ref="P9:P14">IF(O9="A","4,0",IF(O9="B","3,0",IF(O9="C","2,0",IF(O9="D","1,0","0"))))</f>
        <v>3,0</v>
      </c>
      <c r="Q9" s="10">
        <v>8</v>
      </c>
      <c r="R9" s="11">
        <v>8</v>
      </c>
      <c r="S9" s="14">
        <f t="shared" si="4"/>
        <v>8</v>
      </c>
      <c r="T9" s="12" t="str">
        <f t="shared" si="5"/>
        <v>B</v>
      </c>
      <c r="U9" s="13" t="str">
        <f aca="true" t="shared" si="11" ref="U9:U14">IF(T9="A","4,0",IF(T9="B","3,0",IF(T9="C","2,0",IF(T9="D","1,0","0"))))</f>
        <v>3,0</v>
      </c>
      <c r="V9" s="10"/>
      <c r="W9" s="11"/>
      <c r="X9" s="14">
        <f t="shared" si="6"/>
        <v>0</v>
      </c>
      <c r="Y9" s="12" t="str">
        <f t="shared" si="7"/>
        <v>F</v>
      </c>
      <c r="Z9" s="13" t="str">
        <f aca="true" t="shared" si="12" ref="Z9:Z14">IF(Y9="A","4,0",IF(Y9="B","3,0",IF(Y9="C","2,0",IF(Y9="D","1,0","0"))))</f>
        <v>0</v>
      </c>
    </row>
    <row r="10" spans="1:26" ht="18" customHeight="1">
      <c r="A10" s="6">
        <v>3</v>
      </c>
      <c r="B10" s="26" t="s">
        <v>313</v>
      </c>
      <c r="C10" s="22" t="s">
        <v>314</v>
      </c>
      <c r="D10" s="45" t="s">
        <v>64</v>
      </c>
      <c r="E10" s="100" t="s">
        <v>301</v>
      </c>
      <c r="F10" s="15">
        <f t="shared" si="8"/>
        <v>3</v>
      </c>
      <c r="G10" s="63">
        <v>8</v>
      </c>
      <c r="H10" s="11">
        <v>8</v>
      </c>
      <c r="I10" s="14">
        <f t="shared" si="0"/>
        <v>8</v>
      </c>
      <c r="J10" s="12" t="str">
        <f t="shared" si="1"/>
        <v>B</v>
      </c>
      <c r="K10" s="13" t="str">
        <f t="shared" si="9"/>
        <v>3,0</v>
      </c>
      <c r="L10" s="10">
        <v>9.1</v>
      </c>
      <c r="M10" s="11">
        <v>7.5</v>
      </c>
      <c r="N10" s="14">
        <f t="shared" si="2"/>
        <v>8.14</v>
      </c>
      <c r="O10" s="12" t="str">
        <f t="shared" si="3"/>
        <v>B</v>
      </c>
      <c r="P10" s="13" t="str">
        <f t="shared" si="10"/>
        <v>3,0</v>
      </c>
      <c r="Q10" s="10">
        <v>9</v>
      </c>
      <c r="R10" s="11">
        <v>7</v>
      </c>
      <c r="S10" s="14">
        <f t="shared" si="4"/>
        <v>7.800000000000001</v>
      </c>
      <c r="T10" s="12" t="str">
        <f t="shared" si="5"/>
        <v>B</v>
      </c>
      <c r="U10" s="13" t="str">
        <f t="shared" si="11"/>
        <v>3,0</v>
      </c>
      <c r="V10" s="63">
        <v>8</v>
      </c>
      <c r="W10" s="11">
        <v>8</v>
      </c>
      <c r="X10" s="14">
        <f t="shared" si="6"/>
        <v>8</v>
      </c>
      <c r="Y10" s="12" t="str">
        <f t="shared" si="7"/>
        <v>B</v>
      </c>
      <c r="Z10" s="13" t="str">
        <f t="shared" si="12"/>
        <v>3,0</v>
      </c>
    </row>
    <row r="11" spans="1:26" ht="18" customHeight="1">
      <c r="A11" s="6">
        <v>4</v>
      </c>
      <c r="B11" s="26" t="s">
        <v>315</v>
      </c>
      <c r="C11" s="22" t="s">
        <v>81</v>
      </c>
      <c r="D11" s="45" t="s">
        <v>55</v>
      </c>
      <c r="E11" s="99" t="s">
        <v>316</v>
      </c>
      <c r="F11" s="15">
        <f t="shared" si="8"/>
        <v>2</v>
      </c>
      <c r="G11" s="63">
        <v>9</v>
      </c>
      <c r="H11" s="11">
        <v>7</v>
      </c>
      <c r="I11" s="14">
        <f t="shared" si="0"/>
        <v>7.800000000000001</v>
      </c>
      <c r="J11" s="12" t="str">
        <f t="shared" si="1"/>
        <v>B</v>
      </c>
      <c r="K11" s="13" t="str">
        <f t="shared" si="9"/>
        <v>3,0</v>
      </c>
      <c r="L11" s="10">
        <v>6.4</v>
      </c>
      <c r="M11" s="11">
        <v>5</v>
      </c>
      <c r="N11" s="14">
        <f t="shared" si="2"/>
        <v>5.5600000000000005</v>
      </c>
      <c r="O11" s="12" t="str">
        <f t="shared" si="3"/>
        <v>C</v>
      </c>
      <c r="P11" s="13" t="str">
        <f t="shared" si="10"/>
        <v>2,0</v>
      </c>
      <c r="Q11" s="10">
        <v>8.6</v>
      </c>
      <c r="R11" s="11">
        <v>7</v>
      </c>
      <c r="S11" s="14">
        <f t="shared" si="4"/>
        <v>7.640000000000001</v>
      </c>
      <c r="T11" s="12" t="str">
        <f t="shared" si="5"/>
        <v>B</v>
      </c>
      <c r="U11" s="13" t="str">
        <f t="shared" si="11"/>
        <v>3,0</v>
      </c>
      <c r="V11" s="63">
        <v>6</v>
      </c>
      <c r="W11" s="11">
        <v>4</v>
      </c>
      <c r="X11" s="14">
        <f t="shared" si="6"/>
        <v>4.800000000000001</v>
      </c>
      <c r="Y11" s="12" t="str">
        <f t="shared" si="7"/>
        <v>D</v>
      </c>
      <c r="Z11" s="13" t="str">
        <f t="shared" si="12"/>
        <v>1,0</v>
      </c>
    </row>
    <row r="12" spans="1:26" ht="18" customHeight="1">
      <c r="A12" s="6">
        <v>5</v>
      </c>
      <c r="B12" s="26" t="s">
        <v>317</v>
      </c>
      <c r="C12" s="22" t="s">
        <v>318</v>
      </c>
      <c r="D12" s="45" t="s">
        <v>319</v>
      </c>
      <c r="E12" s="82" t="s">
        <v>320</v>
      </c>
      <c r="F12" s="15">
        <f t="shared" si="8"/>
        <v>2.4444444444444446</v>
      </c>
      <c r="G12" s="63">
        <v>8</v>
      </c>
      <c r="H12" s="11">
        <v>6</v>
      </c>
      <c r="I12" s="14">
        <f t="shared" si="0"/>
        <v>6.8</v>
      </c>
      <c r="J12" s="12" t="str">
        <f t="shared" si="1"/>
        <v>C</v>
      </c>
      <c r="K12" s="13" t="str">
        <f t="shared" si="9"/>
        <v>2,0</v>
      </c>
      <c r="L12" s="10">
        <v>8.8</v>
      </c>
      <c r="M12" s="11">
        <v>5</v>
      </c>
      <c r="N12" s="14">
        <f t="shared" si="2"/>
        <v>6.5200000000000005</v>
      </c>
      <c r="O12" s="12" t="str">
        <f t="shared" si="3"/>
        <v>C</v>
      </c>
      <c r="P12" s="13" t="str">
        <f t="shared" si="10"/>
        <v>2,0</v>
      </c>
      <c r="Q12" s="10">
        <v>9</v>
      </c>
      <c r="R12" s="11">
        <v>7</v>
      </c>
      <c r="S12" s="14">
        <f t="shared" si="4"/>
        <v>7.800000000000001</v>
      </c>
      <c r="T12" s="12" t="str">
        <f t="shared" si="5"/>
        <v>B</v>
      </c>
      <c r="U12" s="13" t="str">
        <f t="shared" si="11"/>
        <v>3,0</v>
      </c>
      <c r="V12" s="10">
        <v>8.7</v>
      </c>
      <c r="W12" s="11">
        <v>7</v>
      </c>
      <c r="X12" s="14">
        <f t="shared" si="6"/>
        <v>7.68</v>
      </c>
      <c r="Y12" s="12" t="str">
        <f t="shared" si="7"/>
        <v>B</v>
      </c>
      <c r="Z12" s="13" t="str">
        <f t="shared" si="12"/>
        <v>3,0</v>
      </c>
    </row>
    <row r="13" spans="1:26" ht="18" customHeight="1">
      <c r="A13" s="6">
        <v>6</v>
      </c>
      <c r="B13" s="26" t="s">
        <v>321</v>
      </c>
      <c r="C13" s="22" t="s">
        <v>322</v>
      </c>
      <c r="D13" s="45" t="s">
        <v>56</v>
      </c>
      <c r="E13" s="84" t="s">
        <v>323</v>
      </c>
      <c r="F13" s="15">
        <f t="shared" si="8"/>
        <v>1.4444444444444444</v>
      </c>
      <c r="G13" s="63">
        <v>7</v>
      </c>
      <c r="H13" s="11">
        <v>7</v>
      </c>
      <c r="I13" s="14">
        <f t="shared" si="0"/>
        <v>7</v>
      </c>
      <c r="J13" s="12" t="str">
        <f t="shared" si="1"/>
        <v>B</v>
      </c>
      <c r="K13" s="13" t="str">
        <f t="shared" si="9"/>
        <v>3,0</v>
      </c>
      <c r="L13" s="10">
        <v>8</v>
      </c>
      <c r="M13" s="11">
        <v>3</v>
      </c>
      <c r="N13" s="14">
        <f t="shared" si="2"/>
        <v>5</v>
      </c>
      <c r="O13" s="12" t="str">
        <f t="shared" si="3"/>
        <v>D</v>
      </c>
      <c r="P13" s="13" t="str">
        <f t="shared" si="10"/>
        <v>1,0</v>
      </c>
      <c r="Q13" s="10">
        <v>8.6</v>
      </c>
      <c r="R13" s="11">
        <v>8</v>
      </c>
      <c r="S13" s="14">
        <f t="shared" si="4"/>
        <v>8.24</v>
      </c>
      <c r="T13" s="12" t="str">
        <f t="shared" si="5"/>
        <v>B</v>
      </c>
      <c r="U13" s="13" t="str">
        <f t="shared" si="11"/>
        <v>3,0</v>
      </c>
      <c r="V13" s="10">
        <v>7.3</v>
      </c>
      <c r="W13" s="11">
        <v>3</v>
      </c>
      <c r="X13" s="14">
        <f t="shared" si="6"/>
        <v>4.72</v>
      </c>
      <c r="Y13" s="12" t="str">
        <f t="shared" si="7"/>
        <v>D</v>
      </c>
      <c r="Z13" s="13" t="str">
        <f t="shared" si="12"/>
        <v>1,0</v>
      </c>
    </row>
    <row r="14" spans="1:26" ht="18" customHeight="1">
      <c r="A14" s="6">
        <v>7</v>
      </c>
      <c r="B14" s="26" t="s">
        <v>324</v>
      </c>
      <c r="C14" s="28" t="s">
        <v>325</v>
      </c>
      <c r="D14" s="42" t="s">
        <v>60</v>
      </c>
      <c r="E14" s="86" t="s">
        <v>326</v>
      </c>
      <c r="F14" s="15">
        <f t="shared" si="8"/>
        <v>3</v>
      </c>
      <c r="G14" s="63">
        <v>8</v>
      </c>
      <c r="H14" s="11">
        <v>8</v>
      </c>
      <c r="I14" s="14">
        <f t="shared" si="0"/>
        <v>8</v>
      </c>
      <c r="J14" s="12" t="str">
        <f t="shared" si="1"/>
        <v>B</v>
      </c>
      <c r="K14" s="13" t="str">
        <f t="shared" si="9"/>
        <v>3,0</v>
      </c>
      <c r="L14" s="10">
        <v>9.1</v>
      </c>
      <c r="M14" s="11">
        <v>7</v>
      </c>
      <c r="N14" s="14">
        <f t="shared" si="2"/>
        <v>7.84</v>
      </c>
      <c r="O14" s="12" t="str">
        <f t="shared" si="3"/>
        <v>B</v>
      </c>
      <c r="P14" s="13" t="str">
        <f t="shared" si="10"/>
        <v>3,0</v>
      </c>
      <c r="Q14" s="10">
        <v>8</v>
      </c>
      <c r="R14" s="11">
        <v>8</v>
      </c>
      <c r="S14" s="14">
        <f t="shared" si="4"/>
        <v>8</v>
      </c>
      <c r="T14" s="12" t="str">
        <f t="shared" si="5"/>
        <v>B</v>
      </c>
      <c r="U14" s="13" t="str">
        <f t="shared" si="11"/>
        <v>3,0</v>
      </c>
      <c r="V14" s="10">
        <v>8.7</v>
      </c>
      <c r="W14" s="11">
        <v>6</v>
      </c>
      <c r="X14" s="14">
        <f t="shared" si="6"/>
        <v>7.08</v>
      </c>
      <c r="Y14" s="12" t="str">
        <f t="shared" si="7"/>
        <v>B</v>
      </c>
      <c r="Z14" s="13" t="str">
        <f t="shared" si="12"/>
        <v>3,0</v>
      </c>
    </row>
  </sheetData>
  <sheetProtection/>
  <mergeCells count="14">
    <mergeCell ref="V5:Z5"/>
    <mergeCell ref="V6:Z6"/>
    <mergeCell ref="C7:D7"/>
    <mergeCell ref="C5:D6"/>
    <mergeCell ref="G6:K6"/>
    <mergeCell ref="Q6:U6"/>
    <mergeCell ref="A4:F4"/>
    <mergeCell ref="A5:A6"/>
    <mergeCell ref="B5:B6"/>
    <mergeCell ref="E5:E6"/>
    <mergeCell ref="L5:P5"/>
    <mergeCell ref="Q5:U5"/>
    <mergeCell ref="L6:P6"/>
    <mergeCell ref="G5:K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18"/>
  <sheetViews>
    <sheetView zoomScalePageLayoutView="0" workbookViewId="0" topLeftCell="A10">
      <selection activeCell="P18" sqref="P18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4.421875" style="2" customWidth="1"/>
    <col min="4" max="4" width="10.57421875" style="2" customWidth="1"/>
    <col min="5" max="5" width="12.00390625" style="2" customWidth="1"/>
    <col min="6" max="6" width="10.421875" style="2" customWidth="1"/>
    <col min="7" max="26" width="4.8515625" style="2" customWidth="1"/>
    <col min="27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1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</row>
    <row r="4" spans="1:13" s="3" customFormat="1" ht="21" customHeight="1">
      <c r="A4" s="203" t="s">
        <v>340</v>
      </c>
      <c r="B4" s="203"/>
      <c r="C4" s="203"/>
      <c r="D4" s="203"/>
      <c r="E4" s="203"/>
      <c r="F4" s="203"/>
      <c r="H4" s="4"/>
      <c r="L4" s="4"/>
      <c r="M4" s="4"/>
    </row>
    <row r="5" spans="1:26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122</v>
      </c>
      <c r="H5" s="196"/>
      <c r="I5" s="196"/>
      <c r="J5" s="196"/>
      <c r="K5" s="197"/>
      <c r="L5" s="195" t="s">
        <v>862</v>
      </c>
      <c r="M5" s="196"/>
      <c r="N5" s="196"/>
      <c r="O5" s="196"/>
      <c r="P5" s="197"/>
      <c r="Q5" s="195" t="s">
        <v>16</v>
      </c>
      <c r="R5" s="196"/>
      <c r="S5" s="196"/>
      <c r="T5" s="196"/>
      <c r="U5" s="197"/>
      <c r="V5" s="195" t="s">
        <v>118</v>
      </c>
      <c r="W5" s="196"/>
      <c r="X5" s="196"/>
      <c r="Y5" s="196"/>
      <c r="Z5" s="197"/>
    </row>
    <row r="6" spans="1:26" ht="21.75" customHeight="1">
      <c r="A6" s="205"/>
      <c r="B6" s="205"/>
      <c r="C6" s="208"/>
      <c r="D6" s="209"/>
      <c r="E6" s="205"/>
      <c r="F6" s="7">
        <f>SUM(G6:Z6)</f>
        <v>9</v>
      </c>
      <c r="G6" s="195">
        <v>2</v>
      </c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>
        <v>3</v>
      </c>
      <c r="R6" s="196"/>
      <c r="S6" s="196"/>
      <c r="T6" s="196"/>
      <c r="U6" s="197"/>
      <c r="V6" s="195">
        <v>2</v>
      </c>
      <c r="W6" s="196"/>
      <c r="X6" s="196"/>
      <c r="Y6" s="196"/>
      <c r="Z6" s="197"/>
    </row>
    <row r="7" spans="1:26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</row>
    <row r="8" spans="1:26" ht="18" customHeight="1">
      <c r="A8" s="103">
        <v>1</v>
      </c>
      <c r="B8" s="26" t="s">
        <v>329</v>
      </c>
      <c r="C8" s="70" t="s">
        <v>330</v>
      </c>
      <c r="D8" s="101" t="s">
        <v>50</v>
      </c>
      <c r="E8" s="102" t="s">
        <v>331</v>
      </c>
      <c r="F8" s="191">
        <f>(K8*$G$6+P8*$L$6+U8*$Q$6+Z8*$V$6)/$F$6</f>
        <v>2.7777777777777777</v>
      </c>
      <c r="G8" s="10">
        <v>8.6</v>
      </c>
      <c r="H8" s="11">
        <v>5</v>
      </c>
      <c r="I8" s="14">
        <f>H8*0.6+G8*0.4</f>
        <v>6.4399999999999995</v>
      </c>
      <c r="J8" s="12" t="str">
        <f>IF(I8&lt;4,"F",IF(I8&lt;5.5,"D",IF(I8&lt;7,"C",IF(I8&lt;8.5,"B","A"))))</f>
        <v>C</v>
      </c>
      <c r="K8" s="13" t="str">
        <f>IF(J8="A","4,0",IF(J8="B","3,0",IF(J8="C","2,0",IF(J8="D","1,0","0"))))</f>
        <v>2,0</v>
      </c>
      <c r="L8" s="10">
        <v>7.6</v>
      </c>
      <c r="M8" s="11">
        <v>8</v>
      </c>
      <c r="N8" s="14">
        <f>M8*0.6+L8*0.4</f>
        <v>7.84</v>
      </c>
      <c r="O8" s="12" t="str">
        <f>IF(N8&lt;4,"F",IF(N8&lt;5.5,"D",IF(N8&lt;7,"C",IF(N8&lt;8.5,"B","A"))))</f>
        <v>B</v>
      </c>
      <c r="P8" s="13" t="str">
        <f>IF(O8="A","4,0",IF(O8="B","3,0",IF(O8="C","2,0",IF(O8="D","1,0","0"))))</f>
        <v>3,0</v>
      </c>
      <c r="Q8" s="10">
        <v>7.2</v>
      </c>
      <c r="R8" s="11">
        <v>7</v>
      </c>
      <c r="S8" s="14">
        <f>R8*0.6+Q8*0.4</f>
        <v>7.08</v>
      </c>
      <c r="T8" s="12" t="str">
        <f>IF(S8&lt;4,"F",IF(S8&lt;5.5,"D",IF(S8&lt;7,"C",IF(S8&lt;8.5,"B","A"))))</f>
        <v>B</v>
      </c>
      <c r="U8" s="13" t="str">
        <f>IF(T8="A","4,0",IF(T8="B","3,0",IF(T8="C","2,0",IF(T8="D","1,0","0"))))</f>
        <v>3,0</v>
      </c>
      <c r="V8" s="10">
        <v>7</v>
      </c>
      <c r="W8" s="11">
        <v>8</v>
      </c>
      <c r="X8" s="14">
        <f>W8*0.6+V8*0.4</f>
        <v>7.6</v>
      </c>
      <c r="Y8" s="12" t="str">
        <f>IF(X8&lt;4,"F",IF(X8&lt;5.5,"D",IF(X8&lt;7,"C",IF(X8&lt;8.5,"B","A"))))</f>
        <v>B</v>
      </c>
      <c r="Z8" s="13" t="str">
        <f>IF(Y8="A","4,0",IF(Y8="B","3,0",IF(Y8="C","2,0",IF(Y8="D","1,0","0"))))</f>
        <v>3,0</v>
      </c>
    </row>
    <row r="9" spans="1:26" ht="18" customHeight="1">
      <c r="A9" s="103">
        <v>2</v>
      </c>
      <c r="B9" s="26" t="s">
        <v>332</v>
      </c>
      <c r="C9" s="70" t="s">
        <v>333</v>
      </c>
      <c r="D9" s="101" t="s">
        <v>334</v>
      </c>
      <c r="E9" s="102" t="s">
        <v>335</v>
      </c>
      <c r="F9" s="191">
        <f>(K9*$G$6+P9*$L$6+U9*$Q$6+Z9*$V$6)/$F$6</f>
        <v>2.7777777777777777</v>
      </c>
      <c r="G9" s="10">
        <v>8.8</v>
      </c>
      <c r="H9" s="11">
        <v>5</v>
      </c>
      <c r="I9" s="14">
        <f>H9*0.6+G9*0.4</f>
        <v>6.5200000000000005</v>
      </c>
      <c r="J9" s="12" t="str">
        <f>IF(I9&lt;4,"F",IF(I9&lt;5.5,"D",IF(I9&lt;7,"C",IF(I9&lt;8.5,"B","A"))))</f>
        <v>C</v>
      </c>
      <c r="K9" s="13" t="str">
        <f>IF(J9="A","4,0",IF(J9="B","3,0",IF(J9="C","2,0",IF(J9="D","1,0","0"))))</f>
        <v>2,0</v>
      </c>
      <c r="L9" s="10">
        <v>7.6</v>
      </c>
      <c r="M9" s="11">
        <v>8</v>
      </c>
      <c r="N9" s="14">
        <f>M9*0.6+L9*0.4</f>
        <v>7.84</v>
      </c>
      <c r="O9" s="12" t="str">
        <f>IF(N9&lt;4,"F",IF(N9&lt;5.5,"D",IF(N9&lt;7,"C",IF(N9&lt;8.5,"B","A"))))</f>
        <v>B</v>
      </c>
      <c r="P9" s="13" t="str">
        <f>IF(O9="A","4,0",IF(O9="B","3,0",IF(O9="C","2,0",IF(O9="D","1,0","0"))))</f>
        <v>3,0</v>
      </c>
      <c r="Q9" s="10">
        <v>7.4</v>
      </c>
      <c r="R9" s="11">
        <v>7</v>
      </c>
      <c r="S9" s="14">
        <f>R9*0.6+Q9*0.4</f>
        <v>7.16</v>
      </c>
      <c r="T9" s="12" t="str">
        <f>IF(S9&lt;4,"F",IF(S9&lt;5.5,"D",IF(S9&lt;7,"C",IF(S9&lt;8.5,"B","A"))))</f>
        <v>B</v>
      </c>
      <c r="U9" s="13" t="str">
        <f>IF(T9="A","4,0",IF(T9="B","3,0",IF(T9="C","2,0",IF(T9="D","1,0","0"))))</f>
        <v>3,0</v>
      </c>
      <c r="V9" s="10">
        <v>7</v>
      </c>
      <c r="W9" s="11">
        <v>7</v>
      </c>
      <c r="X9" s="14">
        <f>W9*0.6+V9*0.4</f>
        <v>7</v>
      </c>
      <c r="Y9" s="12" t="str">
        <f>IF(X9&lt;4,"F",IF(X9&lt;5.5,"D",IF(X9&lt;7,"C",IF(X9&lt;8.5,"B","A"))))</f>
        <v>B</v>
      </c>
      <c r="Z9" s="13" t="str">
        <f>IF(Y9="A","4,0",IF(Y9="B","3,0",IF(Y9="C","2,0",IF(Y9="D","1,0","0"))))</f>
        <v>3,0</v>
      </c>
    </row>
    <row r="10" spans="1:26" ht="18" customHeight="1">
      <c r="A10" s="103">
        <v>3</v>
      </c>
      <c r="B10" s="26" t="s">
        <v>336</v>
      </c>
      <c r="C10" s="22" t="s">
        <v>337</v>
      </c>
      <c r="D10" s="45" t="s">
        <v>338</v>
      </c>
      <c r="E10" s="74" t="s">
        <v>339</v>
      </c>
      <c r="F10" s="191">
        <f>(K10*$G$6+P10*$L$6+U10*$Q$6+Z10*$V$6)/$F$6</f>
        <v>1.3333333333333333</v>
      </c>
      <c r="G10" s="10">
        <v>8.3</v>
      </c>
      <c r="H10" s="11">
        <v>5</v>
      </c>
      <c r="I10" s="14">
        <f>H10*0.6+G10*0.4</f>
        <v>6.32</v>
      </c>
      <c r="J10" s="12" t="str">
        <f>IF(I10&lt;4,"F",IF(I10&lt;5.5,"D",IF(I10&lt;7,"C",IF(I10&lt;8.5,"B","A"))))</f>
        <v>C</v>
      </c>
      <c r="K10" s="13" t="str">
        <f>IF(J10="A","4,0",IF(J10="B","3,0",IF(J10="C","2,0",IF(J10="D","1,0","0"))))</f>
        <v>2,0</v>
      </c>
      <c r="L10" s="10"/>
      <c r="M10" s="11"/>
      <c r="N10" s="14">
        <f>M10*0.6+L10*0.4</f>
        <v>0</v>
      </c>
      <c r="O10" s="12" t="str">
        <f>IF(N10&lt;4,"F",IF(N10&lt;5.5,"D",IF(N10&lt;7,"C",IF(N10&lt;8.5,"B","A"))))</f>
        <v>F</v>
      </c>
      <c r="P10" s="13" t="str">
        <f>IF(O10="A","4,0",IF(O10="B","3,0",IF(O10="C","2,0",IF(O10="D","1,0","0"))))</f>
        <v>0</v>
      </c>
      <c r="Q10" s="10">
        <v>6.5</v>
      </c>
      <c r="R10" s="11">
        <v>6.5</v>
      </c>
      <c r="S10" s="14">
        <f>R10*0.6+Q10*0.4</f>
        <v>6.5</v>
      </c>
      <c r="T10" s="12" t="str">
        <f>IF(S10&lt;4,"F",IF(S10&lt;5.5,"D",IF(S10&lt;7,"C",IF(S10&lt;8.5,"B","A"))))</f>
        <v>C</v>
      </c>
      <c r="U10" s="13" t="str">
        <f>IF(T10="A","4,0",IF(T10="B","3,0",IF(T10="C","2,0",IF(T10="D","1,0","0"))))</f>
        <v>2,0</v>
      </c>
      <c r="V10" s="10">
        <v>7</v>
      </c>
      <c r="W10" s="11">
        <v>2</v>
      </c>
      <c r="X10" s="14">
        <f>W10*0.6+V10*0.4</f>
        <v>4</v>
      </c>
      <c r="Y10" s="12" t="str">
        <f>IF(X10&lt;4,"F",IF(X10&lt;5.5,"D",IF(X10&lt;7,"C",IF(X10&lt;8.5,"B","A"))))</f>
        <v>D</v>
      </c>
      <c r="Z10" s="13" t="str">
        <f>IF(Y10="A","4,0",IF(Y10="B","3,0",IF(Y10="C","2,0",IF(Y10="D","1,0","0"))))</f>
        <v>1,0</v>
      </c>
    </row>
    <row r="11" ht="12.75">
      <c r="Q11" s="16"/>
    </row>
    <row r="12" ht="12.75">
      <c r="Q12" s="17"/>
    </row>
    <row r="18" ht="12.75">
      <c r="O18" s="2" t="s">
        <v>19</v>
      </c>
    </row>
  </sheetData>
  <sheetProtection/>
  <mergeCells count="14">
    <mergeCell ref="G5:K5"/>
    <mergeCell ref="L5:P5"/>
    <mergeCell ref="C7:D7"/>
    <mergeCell ref="Q5:U5"/>
    <mergeCell ref="V5:Z5"/>
    <mergeCell ref="Q6:U6"/>
    <mergeCell ref="V6:Z6"/>
    <mergeCell ref="A4:F4"/>
    <mergeCell ref="A5:A6"/>
    <mergeCell ref="B5:B6"/>
    <mergeCell ref="E5:E6"/>
    <mergeCell ref="G6:K6"/>
    <mergeCell ref="L6:P6"/>
    <mergeCell ref="C5:D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zoomScalePageLayoutView="0" workbookViewId="0" topLeftCell="A16">
      <selection activeCell="Y17" sqref="Y17"/>
    </sheetView>
  </sheetViews>
  <sheetFormatPr defaultColWidth="9.140625" defaultRowHeight="12.75"/>
  <cols>
    <col min="1" max="1" width="4.7109375" style="2" customWidth="1"/>
    <col min="2" max="2" width="10.7109375" style="2" customWidth="1"/>
    <col min="3" max="3" width="20.28125" style="2" customWidth="1"/>
    <col min="4" max="4" width="8.140625" style="2" customWidth="1"/>
    <col min="5" max="5" width="10.57421875" style="2" customWidth="1"/>
    <col min="6" max="6" width="8.140625" style="2" customWidth="1"/>
    <col min="7" max="21" width="4.8515625" style="2" customWidth="1"/>
    <col min="22" max="16384" width="9.140625" style="2" customWidth="1"/>
  </cols>
  <sheetData>
    <row r="1" spans="1:2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Q1" s="8"/>
      <c r="R1" s="8"/>
      <c r="S1" s="8"/>
      <c r="T1" s="8"/>
      <c r="U1" s="8"/>
    </row>
    <row r="2" spans="1:2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  <c r="Q2" s="9"/>
      <c r="R2" s="9"/>
      <c r="S2" s="9"/>
      <c r="T2" s="9"/>
      <c r="U2" s="9"/>
    </row>
    <row r="3" spans="1:21" ht="26.25" customHeight="1">
      <c r="A3" s="18" t="s">
        <v>46</v>
      </c>
      <c r="B3" s="18"/>
      <c r="C3" s="18"/>
      <c r="D3" s="18"/>
      <c r="E3" s="18"/>
      <c r="F3" s="18"/>
      <c r="G3" s="61"/>
      <c r="H3" s="61"/>
      <c r="I3" s="18"/>
      <c r="J3" s="18"/>
      <c r="K3" s="18"/>
      <c r="Q3" s="61"/>
      <c r="R3" s="61"/>
      <c r="S3" s="18"/>
      <c r="T3" s="18"/>
      <c r="U3" s="18"/>
    </row>
    <row r="4" spans="1:6" s="3" customFormat="1" ht="21" customHeight="1">
      <c r="A4" s="53" t="s">
        <v>869</v>
      </c>
      <c r="B4" s="53"/>
      <c r="C4" s="53"/>
      <c r="D4" s="53"/>
      <c r="E4" s="53"/>
      <c r="F4" s="53"/>
    </row>
    <row r="5" spans="1:21" ht="21.75" customHeight="1">
      <c r="A5" s="24" t="s">
        <v>3</v>
      </c>
      <c r="B5" s="24" t="s">
        <v>1</v>
      </c>
      <c r="C5" s="47" t="s">
        <v>4</v>
      </c>
      <c r="D5" s="48"/>
      <c r="E5" s="24" t="s">
        <v>2</v>
      </c>
      <c r="F5" s="7" t="s">
        <v>8</v>
      </c>
      <c r="G5" s="195" t="s">
        <v>118</v>
      </c>
      <c r="H5" s="196"/>
      <c r="I5" s="196"/>
      <c r="J5" s="196"/>
      <c r="K5" s="197"/>
      <c r="L5" s="195" t="s">
        <v>121</v>
      </c>
      <c r="M5" s="196"/>
      <c r="N5" s="196"/>
      <c r="O5" s="196"/>
      <c r="P5" s="197"/>
      <c r="Q5" s="195" t="s">
        <v>11</v>
      </c>
      <c r="R5" s="196"/>
      <c r="S5" s="196"/>
      <c r="T5" s="196"/>
      <c r="U5" s="197"/>
    </row>
    <row r="6" spans="1:21" ht="21.75" customHeight="1">
      <c r="A6" s="25"/>
      <c r="B6" s="25"/>
      <c r="C6" s="49"/>
      <c r="D6" s="50"/>
      <c r="E6" s="25"/>
      <c r="F6" s="7">
        <f>SUM(L6:U6)</f>
        <v>8</v>
      </c>
      <c r="G6" s="195"/>
      <c r="H6" s="196"/>
      <c r="I6" s="196"/>
      <c r="J6" s="196"/>
      <c r="K6" s="197"/>
      <c r="L6" s="195">
        <v>5</v>
      </c>
      <c r="M6" s="196"/>
      <c r="N6" s="196"/>
      <c r="O6" s="196"/>
      <c r="P6" s="197"/>
      <c r="Q6" s="195">
        <v>3</v>
      </c>
      <c r="R6" s="196"/>
      <c r="S6" s="196"/>
      <c r="T6" s="196"/>
      <c r="U6" s="197"/>
    </row>
    <row r="7" spans="1:21" ht="21.75" customHeight="1">
      <c r="A7" s="7"/>
      <c r="B7" s="7"/>
      <c r="C7" s="51"/>
      <c r="D7" s="52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</row>
    <row r="8" spans="1:21" ht="18" customHeight="1">
      <c r="A8" s="6">
        <v>1</v>
      </c>
      <c r="B8" s="26" t="s">
        <v>341</v>
      </c>
      <c r="C8" s="22" t="s">
        <v>342</v>
      </c>
      <c r="D8" s="85" t="s">
        <v>49</v>
      </c>
      <c r="E8" s="82" t="s">
        <v>343</v>
      </c>
      <c r="F8" s="15">
        <f>(P8*$L$6+U8*$Q$6)/$F$6</f>
        <v>2.375</v>
      </c>
      <c r="G8" s="63">
        <v>8</v>
      </c>
      <c r="H8" s="11">
        <v>7</v>
      </c>
      <c r="I8" s="14">
        <f aca="true" t="shared" si="0" ref="I8:I21">G8*0.4+H8*0.6</f>
        <v>7.4</v>
      </c>
      <c r="J8" s="12" t="str">
        <f aca="true" t="shared" si="1" ref="J8:J21">IF(I8&lt;4,"F",IF(I8&lt;5.5,"D",IF(I8&lt;7,"C",IF(I8&lt;8.5,"B","A"))))</f>
        <v>B</v>
      </c>
      <c r="K8" s="13" t="str">
        <f>IF(J8="A","4,0",IF(J8="B","3,0",IF(J8="C","2,0",IF(J8="D","1,0","0"))))</f>
        <v>3,0</v>
      </c>
      <c r="L8" s="10">
        <v>8.1</v>
      </c>
      <c r="M8" s="19">
        <v>5</v>
      </c>
      <c r="N8" s="14">
        <f aca="true" t="shared" si="2" ref="N8:N21">L8*0.4+M8*0.6</f>
        <v>6.24</v>
      </c>
      <c r="O8" s="12" t="str">
        <f aca="true" t="shared" si="3" ref="O8:O21">IF(N8&lt;4,"F",IF(N8&lt;5.5,"D",IF(N8&lt;7,"C",IF(N8&lt;8.5,"B","A"))))</f>
        <v>C</v>
      </c>
      <c r="P8" s="13" t="str">
        <f>IF(O8="A","4,0",IF(O8="B","3,0",IF(O8="C","2,0",IF(O8="D","1,0","0"))))</f>
        <v>2,0</v>
      </c>
      <c r="Q8" s="10">
        <v>8.8</v>
      </c>
      <c r="R8" s="11">
        <v>7</v>
      </c>
      <c r="S8" s="14">
        <f aca="true" t="shared" si="4" ref="S8:S21">Q8*0.4+R8*0.6</f>
        <v>7.720000000000001</v>
      </c>
      <c r="T8" s="12" t="str">
        <f aca="true" t="shared" si="5" ref="T8:T21">IF(S8&lt;4,"F",IF(S8&lt;5.5,"D",IF(S8&lt;7,"C",IF(S8&lt;8.5,"B","A"))))</f>
        <v>B</v>
      </c>
      <c r="U8" s="13" t="str">
        <f>IF(T8="A","4,0",IF(T8="B","3,0",IF(T8="C","2,0",IF(T8="D","1,0","0"))))</f>
        <v>3,0</v>
      </c>
    </row>
    <row r="9" spans="1:21" ht="18" customHeight="1">
      <c r="A9" s="6">
        <v>2</v>
      </c>
      <c r="B9" s="26" t="s">
        <v>344</v>
      </c>
      <c r="C9" s="77" t="s">
        <v>345</v>
      </c>
      <c r="D9" s="78" t="s">
        <v>49</v>
      </c>
      <c r="E9" s="104" t="s">
        <v>346</v>
      </c>
      <c r="F9" s="15">
        <f aca="true" t="shared" si="6" ref="F9:F31">(P9*$L$6+U9*$Q$6)/$F$6</f>
        <v>1.125</v>
      </c>
      <c r="G9" s="10"/>
      <c r="H9" s="11"/>
      <c r="I9" s="14">
        <f t="shared" si="0"/>
        <v>0</v>
      </c>
      <c r="J9" s="12" t="str">
        <f t="shared" si="1"/>
        <v>F</v>
      </c>
      <c r="K9" s="13" t="str">
        <f aca="true" t="shared" si="7" ref="K9:K32">IF(J9="A","4,0",IF(J9="B","3,0",IF(J9="C","2,0",IF(J9="D","1,0","0"))))</f>
        <v>0</v>
      </c>
      <c r="L9" s="10">
        <v>6.9</v>
      </c>
      <c r="M9" s="19">
        <v>2</v>
      </c>
      <c r="N9" s="14">
        <f t="shared" si="2"/>
        <v>3.96</v>
      </c>
      <c r="O9" s="12" t="str">
        <f t="shared" si="3"/>
        <v>F</v>
      </c>
      <c r="P9" s="13" t="str">
        <f aca="true" t="shared" si="8" ref="P9:P32">IF(O9="A","4,0",IF(O9="B","3,0",IF(O9="C","2,0",IF(O9="D","1,0","0"))))</f>
        <v>0</v>
      </c>
      <c r="Q9" s="56">
        <v>7</v>
      </c>
      <c r="R9" s="57">
        <v>7</v>
      </c>
      <c r="S9" s="14">
        <f t="shared" si="4"/>
        <v>7</v>
      </c>
      <c r="T9" s="12" t="str">
        <f t="shared" si="5"/>
        <v>B</v>
      </c>
      <c r="U9" s="13" t="str">
        <f aca="true" t="shared" si="9" ref="U9:U32">IF(T9="A","4,0",IF(T9="B","3,0",IF(T9="C","2,0",IF(T9="D","1,0","0"))))</f>
        <v>3,0</v>
      </c>
    </row>
    <row r="10" spans="1:21" ht="15.75">
      <c r="A10" s="6">
        <v>3</v>
      </c>
      <c r="B10" s="26" t="s">
        <v>347</v>
      </c>
      <c r="C10" s="77" t="s">
        <v>135</v>
      </c>
      <c r="D10" s="78" t="s">
        <v>178</v>
      </c>
      <c r="E10" s="79" t="s">
        <v>348</v>
      </c>
      <c r="F10" s="15">
        <f t="shared" si="6"/>
        <v>3</v>
      </c>
      <c r="G10" s="63">
        <v>7</v>
      </c>
      <c r="H10" s="11">
        <v>7</v>
      </c>
      <c r="I10" s="14">
        <f t="shared" si="0"/>
        <v>7</v>
      </c>
      <c r="J10" s="12" t="str">
        <f t="shared" si="1"/>
        <v>B</v>
      </c>
      <c r="K10" s="13" t="str">
        <f t="shared" si="7"/>
        <v>3,0</v>
      </c>
      <c r="L10" s="10">
        <v>8</v>
      </c>
      <c r="M10" s="19">
        <v>8.5</v>
      </c>
      <c r="N10" s="14">
        <f t="shared" si="2"/>
        <v>8.3</v>
      </c>
      <c r="O10" s="12" t="str">
        <f t="shared" si="3"/>
        <v>B</v>
      </c>
      <c r="P10" s="13" t="str">
        <f t="shared" si="8"/>
        <v>3,0</v>
      </c>
      <c r="Q10" s="56">
        <v>9</v>
      </c>
      <c r="R10" s="57">
        <v>6</v>
      </c>
      <c r="S10" s="14">
        <f t="shared" si="4"/>
        <v>7.199999999999999</v>
      </c>
      <c r="T10" s="12" t="str">
        <f t="shared" si="5"/>
        <v>B</v>
      </c>
      <c r="U10" s="13" t="str">
        <f t="shared" si="9"/>
        <v>3,0</v>
      </c>
    </row>
    <row r="11" spans="1:21" ht="15.75">
      <c r="A11" s="6">
        <v>4</v>
      </c>
      <c r="B11" s="26" t="s">
        <v>349</v>
      </c>
      <c r="C11" s="22" t="s">
        <v>350</v>
      </c>
      <c r="D11" s="45" t="s">
        <v>55</v>
      </c>
      <c r="E11" s="74" t="s">
        <v>351</v>
      </c>
      <c r="F11" s="15">
        <f t="shared" si="6"/>
        <v>2.375</v>
      </c>
      <c r="G11" s="63">
        <v>9</v>
      </c>
      <c r="H11" s="11">
        <v>9</v>
      </c>
      <c r="I11" s="14">
        <f t="shared" si="0"/>
        <v>9</v>
      </c>
      <c r="J11" s="12" t="str">
        <f t="shared" si="1"/>
        <v>A</v>
      </c>
      <c r="K11" s="13" t="str">
        <f t="shared" si="7"/>
        <v>4,0</v>
      </c>
      <c r="L11" s="10">
        <v>7.3</v>
      </c>
      <c r="M11" s="19">
        <v>6</v>
      </c>
      <c r="N11" s="14">
        <f t="shared" si="2"/>
        <v>6.52</v>
      </c>
      <c r="O11" s="12" t="str">
        <f t="shared" si="3"/>
        <v>C</v>
      </c>
      <c r="P11" s="13" t="str">
        <f t="shared" si="8"/>
        <v>2,0</v>
      </c>
      <c r="Q11" s="56">
        <v>8.6</v>
      </c>
      <c r="R11" s="57">
        <v>6</v>
      </c>
      <c r="S11" s="14">
        <f t="shared" si="4"/>
        <v>7.039999999999999</v>
      </c>
      <c r="T11" s="12" t="str">
        <f t="shared" si="5"/>
        <v>B</v>
      </c>
      <c r="U11" s="13" t="str">
        <f t="shared" si="9"/>
        <v>3,0</v>
      </c>
    </row>
    <row r="12" spans="1:21" ht="15.75">
      <c r="A12" s="6">
        <v>5</v>
      </c>
      <c r="B12" s="26" t="s">
        <v>352</v>
      </c>
      <c r="C12" s="77" t="s">
        <v>22</v>
      </c>
      <c r="D12" s="78" t="s">
        <v>27</v>
      </c>
      <c r="E12" s="79" t="s">
        <v>353</v>
      </c>
      <c r="F12" s="15">
        <f t="shared" si="6"/>
        <v>2</v>
      </c>
      <c r="G12" s="63">
        <v>8</v>
      </c>
      <c r="H12" s="11">
        <v>7</v>
      </c>
      <c r="I12" s="14">
        <f t="shared" si="0"/>
        <v>7.4</v>
      </c>
      <c r="J12" s="12" t="str">
        <f t="shared" si="1"/>
        <v>B</v>
      </c>
      <c r="K12" s="13" t="str">
        <f t="shared" si="7"/>
        <v>3,0</v>
      </c>
      <c r="L12" s="10">
        <v>8.4</v>
      </c>
      <c r="M12" s="19">
        <v>5.5</v>
      </c>
      <c r="N12" s="14">
        <f t="shared" si="2"/>
        <v>6.66</v>
      </c>
      <c r="O12" s="12" t="str">
        <f t="shared" si="3"/>
        <v>C</v>
      </c>
      <c r="P12" s="13" t="str">
        <f t="shared" si="8"/>
        <v>2,0</v>
      </c>
      <c r="Q12" s="56">
        <v>8.2</v>
      </c>
      <c r="R12" s="57">
        <v>6</v>
      </c>
      <c r="S12" s="14">
        <f t="shared" si="4"/>
        <v>6.879999999999999</v>
      </c>
      <c r="T12" s="12" t="str">
        <f t="shared" si="5"/>
        <v>C</v>
      </c>
      <c r="U12" s="13" t="str">
        <f t="shared" si="9"/>
        <v>2,0</v>
      </c>
    </row>
    <row r="13" spans="1:21" ht="15.75">
      <c r="A13" s="6">
        <v>6</v>
      </c>
      <c r="B13" s="26" t="s">
        <v>354</v>
      </c>
      <c r="C13" s="77" t="s">
        <v>355</v>
      </c>
      <c r="D13" s="78" t="s">
        <v>28</v>
      </c>
      <c r="E13" s="79" t="s">
        <v>356</v>
      </c>
      <c r="F13" s="15">
        <f t="shared" si="6"/>
        <v>1.375</v>
      </c>
      <c r="G13" s="63">
        <v>7</v>
      </c>
      <c r="H13" s="11">
        <v>7</v>
      </c>
      <c r="I13" s="14">
        <f t="shared" si="0"/>
        <v>7</v>
      </c>
      <c r="J13" s="12" t="str">
        <f t="shared" si="1"/>
        <v>B</v>
      </c>
      <c r="K13" s="13" t="str">
        <f t="shared" si="7"/>
        <v>3,0</v>
      </c>
      <c r="L13" s="10">
        <v>7.5</v>
      </c>
      <c r="M13" s="19">
        <v>3</v>
      </c>
      <c r="N13" s="14">
        <f t="shared" si="2"/>
        <v>4.8</v>
      </c>
      <c r="O13" s="12" t="str">
        <f t="shared" si="3"/>
        <v>D</v>
      </c>
      <c r="P13" s="13" t="str">
        <f t="shared" si="8"/>
        <v>1,0</v>
      </c>
      <c r="Q13" s="56">
        <v>5.4</v>
      </c>
      <c r="R13" s="57">
        <v>6</v>
      </c>
      <c r="S13" s="14">
        <f t="shared" si="4"/>
        <v>5.76</v>
      </c>
      <c r="T13" s="12" t="str">
        <f t="shared" si="5"/>
        <v>C</v>
      </c>
      <c r="U13" s="13" t="str">
        <f t="shared" si="9"/>
        <v>2,0</v>
      </c>
    </row>
    <row r="14" spans="1:21" ht="15.75">
      <c r="A14" s="6">
        <v>7</v>
      </c>
      <c r="B14" s="26" t="s">
        <v>357</v>
      </c>
      <c r="C14" s="22" t="s">
        <v>358</v>
      </c>
      <c r="D14" s="45" t="s">
        <v>61</v>
      </c>
      <c r="E14" s="82" t="s">
        <v>359</v>
      </c>
      <c r="F14" s="15"/>
      <c r="G14" s="10"/>
      <c r="H14" s="11"/>
      <c r="I14" s="14">
        <f t="shared" si="0"/>
        <v>0</v>
      </c>
      <c r="J14" s="12" t="str">
        <f t="shared" si="1"/>
        <v>F</v>
      </c>
      <c r="K14" s="13" t="str">
        <f t="shared" si="7"/>
        <v>0</v>
      </c>
      <c r="L14" s="10"/>
      <c r="M14" s="19"/>
      <c r="N14" s="14">
        <f t="shared" si="2"/>
        <v>0</v>
      </c>
      <c r="O14" s="12" t="str">
        <f t="shared" si="3"/>
        <v>F</v>
      </c>
      <c r="P14" s="13" t="str">
        <f t="shared" si="8"/>
        <v>0</v>
      </c>
      <c r="Q14" s="56"/>
      <c r="R14" s="57"/>
      <c r="S14" s="14">
        <f t="shared" si="4"/>
        <v>0</v>
      </c>
      <c r="T14" s="12" t="str">
        <f t="shared" si="5"/>
        <v>F</v>
      </c>
      <c r="U14" s="13" t="str">
        <f t="shared" si="9"/>
        <v>0</v>
      </c>
    </row>
    <row r="15" spans="1:21" ht="15.75">
      <c r="A15" s="6">
        <v>8</v>
      </c>
      <c r="B15" s="26" t="s">
        <v>360</v>
      </c>
      <c r="C15" s="28" t="s">
        <v>361</v>
      </c>
      <c r="D15" s="42" t="s">
        <v>51</v>
      </c>
      <c r="E15" s="86" t="s">
        <v>362</v>
      </c>
      <c r="F15" s="15">
        <f t="shared" si="6"/>
        <v>4</v>
      </c>
      <c r="G15" s="63">
        <v>8</v>
      </c>
      <c r="H15" s="11">
        <v>8</v>
      </c>
      <c r="I15" s="14">
        <f t="shared" si="0"/>
        <v>8</v>
      </c>
      <c r="J15" s="12" t="str">
        <f t="shared" si="1"/>
        <v>B</v>
      </c>
      <c r="K15" s="13" t="str">
        <f t="shared" si="7"/>
        <v>3,0</v>
      </c>
      <c r="L15" s="10">
        <v>9</v>
      </c>
      <c r="M15" s="19">
        <v>8.5</v>
      </c>
      <c r="N15" s="14">
        <f t="shared" si="2"/>
        <v>8.7</v>
      </c>
      <c r="O15" s="12" t="str">
        <f t="shared" si="3"/>
        <v>A</v>
      </c>
      <c r="P15" s="13" t="str">
        <f t="shared" si="8"/>
        <v>4,0</v>
      </c>
      <c r="Q15" s="56">
        <v>9.2</v>
      </c>
      <c r="R15" s="57">
        <v>8</v>
      </c>
      <c r="S15" s="14">
        <f t="shared" si="4"/>
        <v>8.48</v>
      </c>
      <c r="T15" s="12" t="s">
        <v>868</v>
      </c>
      <c r="U15" s="13" t="str">
        <f t="shared" si="9"/>
        <v>4,0</v>
      </c>
    </row>
    <row r="16" spans="1:21" ht="15.75">
      <c r="A16" s="6">
        <v>9</v>
      </c>
      <c r="B16" s="26" t="s">
        <v>363</v>
      </c>
      <c r="C16" s="70" t="s">
        <v>364</v>
      </c>
      <c r="D16" s="71" t="s">
        <v>211</v>
      </c>
      <c r="E16" s="105" t="s">
        <v>365</v>
      </c>
      <c r="F16" s="15"/>
      <c r="G16" s="63"/>
      <c r="H16" s="11"/>
      <c r="I16" s="14">
        <f t="shared" si="0"/>
        <v>0</v>
      </c>
      <c r="J16" s="12" t="str">
        <f t="shared" si="1"/>
        <v>F</v>
      </c>
      <c r="K16" s="13" t="str">
        <f t="shared" si="7"/>
        <v>0</v>
      </c>
      <c r="L16" s="10"/>
      <c r="M16" s="19"/>
      <c r="N16" s="14">
        <f t="shared" si="2"/>
        <v>0</v>
      </c>
      <c r="O16" s="12" t="str">
        <f t="shared" si="3"/>
        <v>F</v>
      </c>
      <c r="P16" s="13" t="str">
        <f t="shared" si="8"/>
        <v>0</v>
      </c>
      <c r="Q16" s="56"/>
      <c r="R16" s="57"/>
      <c r="S16" s="14">
        <f t="shared" si="4"/>
        <v>0</v>
      </c>
      <c r="T16" s="12" t="str">
        <f t="shared" si="5"/>
        <v>F</v>
      </c>
      <c r="U16" s="13" t="str">
        <f t="shared" si="9"/>
        <v>0</v>
      </c>
    </row>
    <row r="17" spans="1:21" ht="15.75">
      <c r="A17" s="6">
        <v>10</v>
      </c>
      <c r="B17" s="26" t="s">
        <v>366</v>
      </c>
      <c r="C17" s="106" t="s">
        <v>367</v>
      </c>
      <c r="D17" s="107" t="s">
        <v>57</v>
      </c>
      <c r="E17" s="108" t="s">
        <v>368</v>
      </c>
      <c r="F17" s="15"/>
      <c r="G17" s="63"/>
      <c r="H17" s="11"/>
      <c r="I17" s="14">
        <f t="shared" si="0"/>
        <v>0</v>
      </c>
      <c r="J17" s="12" t="str">
        <f t="shared" si="1"/>
        <v>F</v>
      </c>
      <c r="K17" s="13" t="str">
        <f t="shared" si="7"/>
        <v>0</v>
      </c>
      <c r="L17" s="10"/>
      <c r="M17" s="19"/>
      <c r="N17" s="14">
        <f t="shared" si="2"/>
        <v>0</v>
      </c>
      <c r="O17" s="12" t="str">
        <f t="shared" si="3"/>
        <v>F</v>
      </c>
      <c r="P17" s="13" t="str">
        <f t="shared" si="8"/>
        <v>0</v>
      </c>
      <c r="Q17" s="56"/>
      <c r="R17" s="57"/>
      <c r="S17" s="14">
        <f t="shared" si="4"/>
        <v>0</v>
      </c>
      <c r="T17" s="12" t="str">
        <f t="shared" si="5"/>
        <v>F</v>
      </c>
      <c r="U17" s="13" t="str">
        <f t="shared" si="9"/>
        <v>0</v>
      </c>
    </row>
    <row r="18" spans="1:21" ht="15.75">
      <c r="A18" s="6">
        <v>11</v>
      </c>
      <c r="B18" s="26" t="s">
        <v>369</v>
      </c>
      <c r="C18" s="28" t="s">
        <v>370</v>
      </c>
      <c r="D18" s="42" t="s">
        <v>32</v>
      </c>
      <c r="E18" s="86" t="s">
        <v>155</v>
      </c>
      <c r="F18" s="15">
        <f t="shared" si="6"/>
        <v>1.375</v>
      </c>
      <c r="G18" s="63">
        <v>9</v>
      </c>
      <c r="H18" s="11">
        <v>9</v>
      </c>
      <c r="I18" s="14">
        <f t="shared" si="0"/>
        <v>9</v>
      </c>
      <c r="J18" s="12" t="str">
        <f t="shared" si="1"/>
        <v>A</v>
      </c>
      <c r="K18" s="13" t="str">
        <f t="shared" si="7"/>
        <v>4,0</v>
      </c>
      <c r="L18" s="10">
        <v>7.6</v>
      </c>
      <c r="M18" s="19">
        <v>4</v>
      </c>
      <c r="N18" s="14">
        <f t="shared" si="2"/>
        <v>5.4399999999999995</v>
      </c>
      <c r="O18" s="12" t="str">
        <f t="shared" si="3"/>
        <v>D</v>
      </c>
      <c r="P18" s="13" t="str">
        <f t="shared" si="8"/>
        <v>1,0</v>
      </c>
      <c r="Q18" s="56">
        <v>7.6</v>
      </c>
      <c r="R18" s="57">
        <v>6</v>
      </c>
      <c r="S18" s="14">
        <f t="shared" si="4"/>
        <v>6.64</v>
      </c>
      <c r="T18" s="12" t="str">
        <f t="shared" si="5"/>
        <v>C</v>
      </c>
      <c r="U18" s="13" t="str">
        <f t="shared" si="9"/>
        <v>2,0</v>
      </c>
    </row>
    <row r="19" spans="1:21" ht="15.75">
      <c r="A19" s="6">
        <v>12</v>
      </c>
      <c r="B19" s="26" t="s">
        <v>371</v>
      </c>
      <c r="C19" s="22" t="s">
        <v>372</v>
      </c>
      <c r="D19" s="45" t="s">
        <v>373</v>
      </c>
      <c r="E19" s="82" t="s">
        <v>374</v>
      </c>
      <c r="F19" s="15">
        <f t="shared" si="6"/>
        <v>2</v>
      </c>
      <c r="G19" s="63">
        <v>7</v>
      </c>
      <c r="H19" s="11">
        <v>8</v>
      </c>
      <c r="I19" s="14">
        <f t="shared" si="0"/>
        <v>7.6</v>
      </c>
      <c r="J19" s="12" t="str">
        <f t="shared" si="1"/>
        <v>B</v>
      </c>
      <c r="K19" s="13" t="str">
        <f t="shared" si="7"/>
        <v>3,0</v>
      </c>
      <c r="L19" s="10">
        <v>8.3</v>
      </c>
      <c r="M19" s="19">
        <v>5</v>
      </c>
      <c r="N19" s="14">
        <f t="shared" si="2"/>
        <v>6.32</v>
      </c>
      <c r="O19" s="12" t="str">
        <f t="shared" si="3"/>
        <v>C</v>
      </c>
      <c r="P19" s="13" t="str">
        <f t="shared" si="8"/>
        <v>2,0</v>
      </c>
      <c r="Q19" s="56">
        <v>8</v>
      </c>
      <c r="R19" s="57">
        <v>6</v>
      </c>
      <c r="S19" s="14">
        <f t="shared" si="4"/>
        <v>6.8</v>
      </c>
      <c r="T19" s="12" t="str">
        <f t="shared" si="5"/>
        <v>C</v>
      </c>
      <c r="U19" s="13" t="str">
        <f t="shared" si="9"/>
        <v>2,0</v>
      </c>
    </row>
    <row r="20" spans="1:21" ht="15.75">
      <c r="A20" s="6">
        <v>13</v>
      </c>
      <c r="B20" s="26" t="s">
        <v>375</v>
      </c>
      <c r="C20" s="22" t="s">
        <v>376</v>
      </c>
      <c r="D20" s="45" t="s">
        <v>33</v>
      </c>
      <c r="E20" s="82" t="s">
        <v>377</v>
      </c>
      <c r="F20" s="15"/>
      <c r="G20" s="10"/>
      <c r="H20" s="11"/>
      <c r="I20" s="14">
        <f t="shared" si="0"/>
        <v>0</v>
      </c>
      <c r="J20" s="12" t="str">
        <f t="shared" si="1"/>
        <v>F</v>
      </c>
      <c r="K20" s="13" t="str">
        <f t="shared" si="7"/>
        <v>0</v>
      </c>
      <c r="L20" s="10"/>
      <c r="M20" s="19"/>
      <c r="N20" s="14">
        <f t="shared" si="2"/>
        <v>0</v>
      </c>
      <c r="O20" s="12" t="str">
        <f t="shared" si="3"/>
        <v>F</v>
      </c>
      <c r="P20" s="13" t="str">
        <f t="shared" si="8"/>
        <v>0</v>
      </c>
      <c r="Q20" s="56"/>
      <c r="R20" s="57"/>
      <c r="S20" s="14">
        <f t="shared" si="4"/>
        <v>0</v>
      </c>
      <c r="T20" s="12" t="str">
        <f t="shared" si="5"/>
        <v>F</v>
      </c>
      <c r="U20" s="13" t="str">
        <f t="shared" si="9"/>
        <v>0</v>
      </c>
    </row>
    <row r="21" spans="1:21" ht="15.75">
      <c r="A21" s="6">
        <v>14</v>
      </c>
      <c r="B21" s="26" t="s">
        <v>378</v>
      </c>
      <c r="C21" s="106" t="s">
        <v>379</v>
      </c>
      <c r="D21" s="107" t="s">
        <v>63</v>
      </c>
      <c r="E21" s="108" t="s">
        <v>380</v>
      </c>
      <c r="F21" s="15">
        <f t="shared" si="6"/>
        <v>1.25</v>
      </c>
      <c r="G21" s="10"/>
      <c r="H21" s="11"/>
      <c r="I21" s="14">
        <f t="shared" si="0"/>
        <v>0</v>
      </c>
      <c r="J21" s="12" t="str">
        <f t="shared" si="1"/>
        <v>F</v>
      </c>
      <c r="K21" s="13" t="str">
        <f t="shared" si="7"/>
        <v>0</v>
      </c>
      <c r="L21" s="10">
        <v>7.9</v>
      </c>
      <c r="M21" s="19">
        <v>6</v>
      </c>
      <c r="N21" s="14">
        <f t="shared" si="2"/>
        <v>6.76</v>
      </c>
      <c r="O21" s="12" t="str">
        <f t="shared" si="3"/>
        <v>C</v>
      </c>
      <c r="P21" s="13" t="str">
        <f t="shared" si="8"/>
        <v>2,0</v>
      </c>
      <c r="Q21" s="56"/>
      <c r="R21" s="57"/>
      <c r="S21" s="14">
        <f t="shared" si="4"/>
        <v>0</v>
      </c>
      <c r="T21" s="12" t="str">
        <f t="shared" si="5"/>
        <v>F</v>
      </c>
      <c r="U21" s="13" t="str">
        <f t="shared" si="9"/>
        <v>0</v>
      </c>
    </row>
    <row r="22" spans="1:21" ht="18" customHeight="1">
      <c r="A22" s="6">
        <v>15</v>
      </c>
      <c r="B22" s="26" t="s">
        <v>381</v>
      </c>
      <c r="C22" s="22" t="s">
        <v>106</v>
      </c>
      <c r="D22" s="109" t="s">
        <v>382</v>
      </c>
      <c r="E22" s="82" t="s">
        <v>383</v>
      </c>
      <c r="F22" s="15">
        <f t="shared" si="6"/>
        <v>0</v>
      </c>
      <c r="G22" s="10"/>
      <c r="H22" s="11"/>
      <c r="I22" s="14">
        <f aca="true" t="shared" si="10" ref="I22:I32">G22*0.4+H22*0.6</f>
        <v>0</v>
      </c>
      <c r="J22" s="12" t="str">
        <f aca="true" t="shared" si="11" ref="J22:J32">IF(I22&lt;4,"F",IF(I22&lt;5.5,"D",IF(I22&lt;7,"C",IF(I22&lt;8.5,"B","A"))))</f>
        <v>F</v>
      </c>
      <c r="K22" s="13" t="str">
        <f t="shared" si="7"/>
        <v>0</v>
      </c>
      <c r="L22" s="10"/>
      <c r="M22" s="19"/>
      <c r="N22" s="14">
        <f aca="true" t="shared" si="12" ref="N22:N32">L22*0.4+M22*0.6</f>
        <v>0</v>
      </c>
      <c r="O22" s="12" t="str">
        <f aca="true" t="shared" si="13" ref="O22:O32">IF(N22&lt;4,"F",IF(N22&lt;5.5,"D",IF(N22&lt;7,"C",IF(N22&lt;8.5,"B","A"))))</f>
        <v>F</v>
      </c>
      <c r="P22" s="13" t="str">
        <f t="shared" si="8"/>
        <v>0</v>
      </c>
      <c r="Q22" s="56">
        <v>7</v>
      </c>
      <c r="R22" s="57"/>
      <c r="S22" s="14">
        <f aca="true" t="shared" si="14" ref="S22:S32">Q22*0.4+R22*0.6</f>
        <v>2.8000000000000003</v>
      </c>
      <c r="T22" s="12" t="str">
        <f aca="true" t="shared" si="15" ref="T22:T32">IF(S22&lt;4,"F",IF(S22&lt;5.5,"D",IF(S22&lt;7,"C",IF(S22&lt;8.5,"B","A"))))</f>
        <v>F</v>
      </c>
      <c r="U22" s="13" t="str">
        <f t="shared" si="9"/>
        <v>0</v>
      </c>
    </row>
    <row r="23" spans="1:21" ht="18" customHeight="1">
      <c r="A23" s="6">
        <v>16</v>
      </c>
      <c r="B23" s="26" t="s">
        <v>384</v>
      </c>
      <c r="C23" s="22" t="s">
        <v>385</v>
      </c>
      <c r="D23" s="45" t="s">
        <v>386</v>
      </c>
      <c r="E23" s="82" t="s">
        <v>166</v>
      </c>
      <c r="F23" s="15">
        <f t="shared" si="6"/>
        <v>2.375</v>
      </c>
      <c r="G23" s="63">
        <v>8</v>
      </c>
      <c r="H23" s="11">
        <v>8</v>
      </c>
      <c r="I23" s="14">
        <f t="shared" si="10"/>
        <v>8</v>
      </c>
      <c r="J23" s="12" t="str">
        <f t="shared" si="11"/>
        <v>B</v>
      </c>
      <c r="K23" s="13" t="str">
        <f t="shared" si="7"/>
        <v>3,0</v>
      </c>
      <c r="L23" s="10">
        <v>7.3</v>
      </c>
      <c r="M23" s="19">
        <v>6</v>
      </c>
      <c r="N23" s="14">
        <f t="shared" si="12"/>
        <v>6.52</v>
      </c>
      <c r="O23" s="12" t="str">
        <f t="shared" si="13"/>
        <v>C</v>
      </c>
      <c r="P23" s="13" t="str">
        <f t="shared" si="8"/>
        <v>2,0</v>
      </c>
      <c r="Q23" s="56">
        <v>9</v>
      </c>
      <c r="R23" s="57">
        <v>8</v>
      </c>
      <c r="S23" s="14">
        <f t="shared" si="14"/>
        <v>8.4</v>
      </c>
      <c r="T23" s="12" t="str">
        <f t="shared" si="15"/>
        <v>B</v>
      </c>
      <c r="U23" s="13" t="str">
        <f t="shared" si="9"/>
        <v>3,0</v>
      </c>
    </row>
    <row r="24" spans="1:21" ht="15.75">
      <c r="A24" s="6">
        <v>17</v>
      </c>
      <c r="B24" s="26" t="s">
        <v>387</v>
      </c>
      <c r="C24" s="77" t="s">
        <v>388</v>
      </c>
      <c r="D24" s="78" t="s">
        <v>94</v>
      </c>
      <c r="E24" s="86" t="s">
        <v>389</v>
      </c>
      <c r="F24" s="15"/>
      <c r="G24" s="10"/>
      <c r="H24" s="11"/>
      <c r="I24" s="14">
        <f t="shared" si="10"/>
        <v>0</v>
      </c>
      <c r="J24" s="12" t="str">
        <f t="shared" si="11"/>
        <v>F</v>
      </c>
      <c r="K24" s="13" t="str">
        <f t="shared" si="7"/>
        <v>0</v>
      </c>
      <c r="L24" s="10"/>
      <c r="M24" s="19"/>
      <c r="N24" s="14">
        <f t="shared" si="12"/>
        <v>0</v>
      </c>
      <c r="O24" s="12" t="str">
        <f t="shared" si="13"/>
        <v>F</v>
      </c>
      <c r="P24" s="13" t="str">
        <f t="shared" si="8"/>
        <v>0</v>
      </c>
      <c r="Q24" s="56"/>
      <c r="R24" s="57"/>
      <c r="S24" s="14">
        <f t="shared" si="14"/>
        <v>0</v>
      </c>
      <c r="T24" s="12" t="str">
        <f t="shared" si="15"/>
        <v>F</v>
      </c>
      <c r="U24" s="13" t="str">
        <f t="shared" si="9"/>
        <v>0</v>
      </c>
    </row>
    <row r="25" spans="1:21" ht="15.75">
      <c r="A25" s="6">
        <v>18</v>
      </c>
      <c r="B25" s="26" t="s">
        <v>390</v>
      </c>
      <c r="C25" s="106" t="s">
        <v>391</v>
      </c>
      <c r="D25" s="107" t="s">
        <v>108</v>
      </c>
      <c r="E25" s="108" t="s">
        <v>392</v>
      </c>
      <c r="F25" s="15"/>
      <c r="G25" s="10"/>
      <c r="H25" s="11"/>
      <c r="I25" s="14">
        <f t="shared" si="10"/>
        <v>0</v>
      </c>
      <c r="J25" s="12" t="str">
        <f t="shared" si="11"/>
        <v>F</v>
      </c>
      <c r="K25" s="13" t="str">
        <f t="shared" si="7"/>
        <v>0</v>
      </c>
      <c r="L25" s="10"/>
      <c r="M25" s="19"/>
      <c r="N25" s="14">
        <f t="shared" si="12"/>
        <v>0</v>
      </c>
      <c r="O25" s="12" t="str">
        <f t="shared" si="13"/>
        <v>F</v>
      </c>
      <c r="P25" s="13" t="str">
        <f t="shared" si="8"/>
        <v>0</v>
      </c>
      <c r="Q25" s="56"/>
      <c r="R25" s="57"/>
      <c r="S25" s="14">
        <f t="shared" si="14"/>
        <v>0</v>
      </c>
      <c r="T25" s="12" t="str">
        <f t="shared" si="15"/>
        <v>F</v>
      </c>
      <c r="U25" s="13" t="str">
        <f t="shared" si="9"/>
        <v>0</v>
      </c>
    </row>
    <row r="26" spans="1:21" ht="15.75">
      <c r="A26" s="6">
        <v>19</v>
      </c>
      <c r="B26" s="26" t="s">
        <v>393</v>
      </c>
      <c r="C26" s="77" t="s">
        <v>394</v>
      </c>
      <c r="D26" s="78" t="s">
        <v>95</v>
      </c>
      <c r="E26" s="86" t="s">
        <v>395</v>
      </c>
      <c r="F26" s="15"/>
      <c r="G26" s="10"/>
      <c r="H26" s="11"/>
      <c r="I26" s="14">
        <f t="shared" si="10"/>
        <v>0</v>
      </c>
      <c r="J26" s="12" t="str">
        <f t="shared" si="11"/>
        <v>F</v>
      </c>
      <c r="K26" s="13" t="str">
        <f t="shared" si="7"/>
        <v>0</v>
      </c>
      <c r="L26" s="10"/>
      <c r="M26" s="19"/>
      <c r="N26" s="14">
        <f t="shared" si="12"/>
        <v>0</v>
      </c>
      <c r="O26" s="12" t="str">
        <f t="shared" si="13"/>
        <v>F</v>
      </c>
      <c r="P26" s="13" t="str">
        <f t="shared" si="8"/>
        <v>0</v>
      </c>
      <c r="Q26" s="56"/>
      <c r="R26" s="57"/>
      <c r="S26" s="14">
        <f t="shared" si="14"/>
        <v>0</v>
      </c>
      <c r="T26" s="12" t="str">
        <f t="shared" si="15"/>
        <v>F</v>
      </c>
      <c r="U26" s="13" t="str">
        <f t="shared" si="9"/>
        <v>0</v>
      </c>
    </row>
    <row r="27" spans="1:21" ht="15.75">
      <c r="A27" s="6">
        <v>20</v>
      </c>
      <c r="B27" s="26" t="s">
        <v>396</v>
      </c>
      <c r="C27" s="22" t="s">
        <v>397</v>
      </c>
      <c r="D27" s="45" t="s">
        <v>38</v>
      </c>
      <c r="E27" s="82" t="s">
        <v>398</v>
      </c>
      <c r="F27" s="15">
        <f t="shared" si="6"/>
        <v>2.375</v>
      </c>
      <c r="G27" s="63">
        <v>8</v>
      </c>
      <c r="H27" s="11">
        <v>9</v>
      </c>
      <c r="I27" s="14">
        <f t="shared" si="10"/>
        <v>8.6</v>
      </c>
      <c r="J27" s="12" t="str">
        <f t="shared" si="11"/>
        <v>A</v>
      </c>
      <c r="K27" s="13" t="str">
        <f t="shared" si="7"/>
        <v>4,0</v>
      </c>
      <c r="L27" s="10">
        <v>8.3</v>
      </c>
      <c r="M27" s="19">
        <v>6</v>
      </c>
      <c r="N27" s="14">
        <f t="shared" si="12"/>
        <v>6.92</v>
      </c>
      <c r="O27" s="12" t="str">
        <f t="shared" si="13"/>
        <v>C</v>
      </c>
      <c r="P27" s="13" t="str">
        <f t="shared" si="8"/>
        <v>2,0</v>
      </c>
      <c r="Q27" s="56">
        <v>7.6</v>
      </c>
      <c r="R27" s="57">
        <v>7</v>
      </c>
      <c r="S27" s="14">
        <f t="shared" si="14"/>
        <v>7.24</v>
      </c>
      <c r="T27" s="12" t="str">
        <f t="shared" si="15"/>
        <v>B</v>
      </c>
      <c r="U27" s="13" t="str">
        <f t="shared" si="9"/>
        <v>3,0</v>
      </c>
    </row>
    <row r="28" spans="1:21" ht="15.75">
      <c r="A28" s="6">
        <v>21</v>
      </c>
      <c r="B28" s="26" t="s">
        <v>399</v>
      </c>
      <c r="C28" s="22" t="s">
        <v>400</v>
      </c>
      <c r="D28" s="45" t="s">
        <v>401</v>
      </c>
      <c r="E28" s="82" t="s">
        <v>402</v>
      </c>
      <c r="F28" s="15">
        <f t="shared" si="6"/>
        <v>2</v>
      </c>
      <c r="G28" s="63">
        <v>7</v>
      </c>
      <c r="H28" s="11">
        <v>8</v>
      </c>
      <c r="I28" s="14">
        <f t="shared" si="10"/>
        <v>7.6</v>
      </c>
      <c r="J28" s="12" t="str">
        <f t="shared" si="11"/>
        <v>B</v>
      </c>
      <c r="K28" s="13" t="str">
        <f t="shared" si="7"/>
        <v>3,0</v>
      </c>
      <c r="L28" s="10">
        <v>7.3</v>
      </c>
      <c r="M28" s="19">
        <v>5</v>
      </c>
      <c r="N28" s="14">
        <f t="shared" si="12"/>
        <v>5.92</v>
      </c>
      <c r="O28" s="12" t="str">
        <f t="shared" si="13"/>
        <v>C</v>
      </c>
      <c r="P28" s="13" t="str">
        <f t="shared" si="8"/>
        <v>2,0</v>
      </c>
      <c r="Q28" s="56">
        <v>6.8</v>
      </c>
      <c r="R28" s="57">
        <v>5</v>
      </c>
      <c r="S28" s="14">
        <f t="shared" si="14"/>
        <v>5.720000000000001</v>
      </c>
      <c r="T28" s="12" t="str">
        <f t="shared" si="15"/>
        <v>C</v>
      </c>
      <c r="U28" s="13" t="str">
        <f t="shared" si="9"/>
        <v>2,0</v>
      </c>
    </row>
    <row r="29" spans="1:21" ht="15.75">
      <c r="A29" s="6">
        <v>22</v>
      </c>
      <c r="B29" s="26" t="s">
        <v>403</v>
      </c>
      <c r="C29" s="22" t="s">
        <v>404</v>
      </c>
      <c r="D29" s="45" t="s">
        <v>405</v>
      </c>
      <c r="E29" s="82" t="s">
        <v>406</v>
      </c>
      <c r="F29" s="15">
        <f t="shared" si="6"/>
        <v>2.375</v>
      </c>
      <c r="G29" s="63">
        <v>8</v>
      </c>
      <c r="H29" s="11">
        <v>8</v>
      </c>
      <c r="I29" s="14">
        <f t="shared" si="10"/>
        <v>8</v>
      </c>
      <c r="J29" s="12" t="str">
        <f t="shared" si="11"/>
        <v>B</v>
      </c>
      <c r="K29" s="13" t="str">
        <f t="shared" si="7"/>
        <v>3,0</v>
      </c>
      <c r="L29" s="10">
        <v>6.9</v>
      </c>
      <c r="M29" s="19">
        <v>5</v>
      </c>
      <c r="N29" s="14">
        <f t="shared" si="12"/>
        <v>5.76</v>
      </c>
      <c r="O29" s="12" t="str">
        <f t="shared" si="13"/>
        <v>C</v>
      </c>
      <c r="P29" s="13" t="str">
        <f t="shared" si="8"/>
        <v>2,0</v>
      </c>
      <c r="Q29" s="56">
        <v>8.4</v>
      </c>
      <c r="R29" s="57">
        <v>6</v>
      </c>
      <c r="S29" s="14">
        <f t="shared" si="14"/>
        <v>6.96</v>
      </c>
      <c r="T29" s="12" t="s">
        <v>117</v>
      </c>
      <c r="U29" s="13" t="str">
        <f t="shared" si="9"/>
        <v>3,0</v>
      </c>
    </row>
    <row r="30" spans="1:21" ht="15.75">
      <c r="A30" s="6">
        <v>23</v>
      </c>
      <c r="B30" s="26" t="s">
        <v>407</v>
      </c>
      <c r="C30" s="22" t="s">
        <v>408</v>
      </c>
      <c r="D30" s="45" t="s">
        <v>409</v>
      </c>
      <c r="E30" s="82" t="s">
        <v>410</v>
      </c>
      <c r="F30" s="15">
        <f t="shared" si="6"/>
        <v>0</v>
      </c>
      <c r="G30" s="10"/>
      <c r="H30" s="11"/>
      <c r="I30" s="14">
        <f t="shared" si="10"/>
        <v>0</v>
      </c>
      <c r="J30" s="12" t="str">
        <f t="shared" si="11"/>
        <v>F</v>
      </c>
      <c r="K30" s="13" t="str">
        <f t="shared" si="7"/>
        <v>0</v>
      </c>
      <c r="L30" s="10"/>
      <c r="M30" s="19"/>
      <c r="N30" s="14">
        <f t="shared" si="12"/>
        <v>0</v>
      </c>
      <c r="O30" s="12" t="str">
        <f t="shared" si="13"/>
        <v>F</v>
      </c>
      <c r="P30" s="13" t="str">
        <f t="shared" si="8"/>
        <v>0</v>
      </c>
      <c r="Q30" s="56">
        <v>7.2</v>
      </c>
      <c r="R30" s="57"/>
      <c r="S30" s="14">
        <f t="shared" si="14"/>
        <v>2.8800000000000003</v>
      </c>
      <c r="T30" s="12" t="str">
        <f t="shared" si="15"/>
        <v>F</v>
      </c>
      <c r="U30" s="13" t="str">
        <f t="shared" si="9"/>
        <v>0</v>
      </c>
    </row>
    <row r="31" spans="1:21" ht="15.75">
      <c r="A31" s="6">
        <v>24</v>
      </c>
      <c r="B31" s="26" t="s">
        <v>411</v>
      </c>
      <c r="C31" s="77" t="s">
        <v>412</v>
      </c>
      <c r="D31" s="78" t="s">
        <v>42</v>
      </c>
      <c r="E31" s="86" t="s">
        <v>273</v>
      </c>
      <c r="F31" s="15">
        <f t="shared" si="6"/>
        <v>2</v>
      </c>
      <c r="G31" s="63">
        <v>8</v>
      </c>
      <c r="H31" s="11">
        <v>7</v>
      </c>
      <c r="I31" s="14">
        <f t="shared" si="10"/>
        <v>7.4</v>
      </c>
      <c r="J31" s="12" t="str">
        <f t="shared" si="11"/>
        <v>B</v>
      </c>
      <c r="K31" s="13" t="str">
        <f t="shared" si="7"/>
        <v>3,0</v>
      </c>
      <c r="L31" s="10">
        <v>6.8</v>
      </c>
      <c r="M31" s="19">
        <v>6</v>
      </c>
      <c r="N31" s="14">
        <f t="shared" si="12"/>
        <v>6.32</v>
      </c>
      <c r="O31" s="12" t="str">
        <f t="shared" si="13"/>
        <v>C</v>
      </c>
      <c r="P31" s="13" t="str">
        <f t="shared" si="8"/>
        <v>2,0</v>
      </c>
      <c r="Q31" s="56">
        <v>6.8</v>
      </c>
      <c r="R31" s="57">
        <v>6</v>
      </c>
      <c r="S31" s="14">
        <f t="shared" si="14"/>
        <v>6.32</v>
      </c>
      <c r="T31" s="12" t="str">
        <f t="shared" si="15"/>
        <v>C</v>
      </c>
      <c r="U31" s="13" t="str">
        <f t="shared" si="9"/>
        <v>2,0</v>
      </c>
    </row>
    <row r="32" spans="1:21" ht="15.75">
      <c r="A32" s="6">
        <v>25</v>
      </c>
      <c r="B32" s="26" t="s">
        <v>413</v>
      </c>
      <c r="C32" s="28" t="s">
        <v>48</v>
      </c>
      <c r="D32" s="42" t="s">
        <v>414</v>
      </c>
      <c r="E32" s="29" t="s">
        <v>415</v>
      </c>
      <c r="F32" s="15"/>
      <c r="G32" s="10"/>
      <c r="H32" s="11"/>
      <c r="I32" s="14">
        <f t="shared" si="10"/>
        <v>0</v>
      </c>
      <c r="J32" s="12" t="str">
        <f t="shared" si="11"/>
        <v>F</v>
      </c>
      <c r="K32" s="13" t="str">
        <f t="shared" si="7"/>
        <v>0</v>
      </c>
      <c r="L32" s="10"/>
      <c r="M32" s="19"/>
      <c r="N32" s="14">
        <f t="shared" si="12"/>
        <v>0</v>
      </c>
      <c r="O32" s="12" t="str">
        <f t="shared" si="13"/>
        <v>F</v>
      </c>
      <c r="P32" s="13" t="str">
        <f t="shared" si="8"/>
        <v>0</v>
      </c>
      <c r="Q32" s="56"/>
      <c r="R32" s="57"/>
      <c r="S32" s="14">
        <f t="shared" si="14"/>
        <v>0</v>
      </c>
      <c r="T32" s="12" t="str">
        <f t="shared" si="15"/>
        <v>F</v>
      </c>
      <c r="U32" s="13" t="str">
        <f t="shared" si="9"/>
        <v>0</v>
      </c>
    </row>
    <row r="33" spans="17:18" ht="12.75">
      <c r="Q33" s="185"/>
      <c r="R33" s="185"/>
    </row>
    <row r="36" ht="12.75">
      <c r="D36" s="185"/>
    </row>
  </sheetData>
  <sheetProtection/>
  <mergeCells count="6">
    <mergeCell ref="G5:K5"/>
    <mergeCell ref="G6:K6"/>
    <mergeCell ref="L6:P6"/>
    <mergeCell ref="Q5:U5"/>
    <mergeCell ref="Q6:U6"/>
    <mergeCell ref="L5:P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8"/>
  <sheetViews>
    <sheetView zoomScalePageLayoutView="0" workbookViewId="0" topLeftCell="A12">
      <selection activeCell="E28" sqref="E28"/>
    </sheetView>
  </sheetViews>
  <sheetFormatPr defaultColWidth="9.140625" defaultRowHeight="12.75"/>
  <cols>
    <col min="1" max="1" width="4.7109375" style="2" customWidth="1"/>
    <col min="2" max="2" width="13.421875" style="2" customWidth="1"/>
    <col min="3" max="3" width="18.28125" style="2" customWidth="1"/>
    <col min="4" max="4" width="8.421875" style="2" customWidth="1"/>
    <col min="5" max="5" width="12.00390625" style="2" customWidth="1"/>
    <col min="6" max="6" width="8.00390625" style="2" customWidth="1"/>
    <col min="7" max="26" width="4.8515625" style="2" customWidth="1"/>
    <col min="27" max="16384" width="9.140625" style="2" customWidth="1"/>
  </cols>
  <sheetData>
    <row r="1" spans="1:11" s="1" customFormat="1" ht="16.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s="1" customFormat="1" ht="16.5" customHeight="1">
      <c r="A2" s="9" t="s">
        <v>44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23" ht="26.25" customHeight="1">
      <c r="A3" s="18" t="s">
        <v>45</v>
      </c>
      <c r="B3" s="18"/>
      <c r="C3" s="18"/>
      <c r="D3" s="18"/>
      <c r="E3" s="18"/>
      <c r="F3" s="18"/>
      <c r="G3" s="18"/>
      <c r="H3" s="18"/>
      <c r="I3" s="18"/>
      <c r="J3" s="18"/>
      <c r="K3" s="18"/>
      <c r="V3" s="98"/>
      <c r="W3" s="112"/>
    </row>
    <row r="4" spans="1:13" s="3" customFormat="1" ht="21" customHeight="1">
      <c r="A4" s="203" t="s">
        <v>465</v>
      </c>
      <c r="B4" s="203"/>
      <c r="C4" s="203"/>
      <c r="D4" s="203"/>
      <c r="E4" s="203"/>
      <c r="F4" s="203"/>
      <c r="H4" s="4"/>
      <c r="L4" s="4"/>
      <c r="M4" s="4"/>
    </row>
    <row r="5" spans="1:26" ht="21.75" customHeight="1">
      <c r="A5" s="204" t="s">
        <v>3</v>
      </c>
      <c r="B5" s="204" t="s">
        <v>1</v>
      </c>
      <c r="C5" s="204" t="s">
        <v>4</v>
      </c>
      <c r="D5" s="24"/>
      <c r="E5" s="204" t="s">
        <v>2</v>
      </c>
      <c r="F5" s="7" t="s">
        <v>8</v>
      </c>
      <c r="G5" s="195" t="s">
        <v>122</v>
      </c>
      <c r="H5" s="196"/>
      <c r="I5" s="196"/>
      <c r="J5" s="196"/>
      <c r="K5" s="197"/>
      <c r="L5" s="195" t="s">
        <v>17</v>
      </c>
      <c r="M5" s="196"/>
      <c r="N5" s="196"/>
      <c r="O5" s="196"/>
      <c r="P5" s="197"/>
      <c r="Q5" s="195" t="s">
        <v>18</v>
      </c>
      <c r="R5" s="196"/>
      <c r="S5" s="196"/>
      <c r="T5" s="196"/>
      <c r="U5" s="197"/>
      <c r="V5" s="195" t="s">
        <v>118</v>
      </c>
      <c r="W5" s="196"/>
      <c r="X5" s="196"/>
      <c r="Y5" s="196"/>
      <c r="Z5" s="197"/>
    </row>
    <row r="6" spans="1:26" ht="21.75" customHeight="1">
      <c r="A6" s="205"/>
      <c r="B6" s="205"/>
      <c r="C6" s="205"/>
      <c r="D6" s="25"/>
      <c r="E6" s="205"/>
      <c r="F6" s="7">
        <f>SUM(G6:U6)</f>
        <v>10</v>
      </c>
      <c r="G6" s="195">
        <v>5</v>
      </c>
      <c r="H6" s="196"/>
      <c r="I6" s="196"/>
      <c r="J6" s="196"/>
      <c r="K6" s="197"/>
      <c r="L6" s="195">
        <v>3</v>
      </c>
      <c r="M6" s="196"/>
      <c r="N6" s="196"/>
      <c r="O6" s="196"/>
      <c r="P6" s="197"/>
      <c r="Q6" s="195">
        <v>2</v>
      </c>
      <c r="R6" s="196"/>
      <c r="S6" s="196"/>
      <c r="T6" s="196"/>
      <c r="U6" s="197"/>
      <c r="V6" s="195"/>
      <c r="W6" s="196"/>
      <c r="X6" s="196"/>
      <c r="Y6" s="196"/>
      <c r="Z6" s="197"/>
    </row>
    <row r="7" spans="1:26" ht="21.75" customHeight="1">
      <c r="A7" s="7"/>
      <c r="B7" s="7"/>
      <c r="C7" s="7"/>
      <c r="D7" s="7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</row>
    <row r="8" spans="1:26" ht="18" customHeight="1">
      <c r="A8" s="6">
        <v>1</v>
      </c>
      <c r="B8" s="26" t="s">
        <v>416</v>
      </c>
      <c r="C8" s="22" t="s">
        <v>417</v>
      </c>
      <c r="D8" s="45" t="s">
        <v>50</v>
      </c>
      <c r="E8" s="84" t="s">
        <v>418</v>
      </c>
      <c r="F8" s="15">
        <f>(K8*$G$6+P8*$L$6+U8*$Q$6)/$F$6</f>
        <v>2</v>
      </c>
      <c r="G8" s="10">
        <v>7.4</v>
      </c>
      <c r="H8" s="11">
        <v>6</v>
      </c>
      <c r="I8" s="14">
        <f>G8*0.4+H8*0.6</f>
        <v>6.5600000000000005</v>
      </c>
      <c r="J8" s="12" t="str">
        <f>IF(I8&lt;4,"F",IF(I8&lt;5.5,"D",IF(I8&lt;7,"C",IF(I8&lt;8.5,"B","A"))))</f>
        <v>C</v>
      </c>
      <c r="K8" s="13" t="str">
        <f>IF(J8="A","4,0",IF(J8="B","3,0",IF(J8="C","2,0",IF(J8="D","1,0","0"))))</f>
        <v>2,0</v>
      </c>
      <c r="L8" s="10">
        <v>7.4</v>
      </c>
      <c r="M8" s="11">
        <v>5</v>
      </c>
      <c r="N8" s="14">
        <f>L8*0.4+M8*0.6</f>
        <v>5.960000000000001</v>
      </c>
      <c r="O8" s="12" t="str">
        <f>IF(N8&lt;4,"F",IF(N8&lt;5.5,"D",IF(N8&lt;7,"C",IF(N8&lt;8.5,"B","A"))))</f>
        <v>C</v>
      </c>
      <c r="P8" s="13" t="str">
        <f>IF(O8="A","4,0",IF(O8="B","3,0",IF(O8="C","2,0",IF(O8="D","1,0","0"))))</f>
        <v>2,0</v>
      </c>
      <c r="Q8" s="10">
        <v>8.7</v>
      </c>
      <c r="R8" s="11">
        <v>5</v>
      </c>
      <c r="S8" s="14">
        <f>Q8*0.4+R8*0.6</f>
        <v>6.48</v>
      </c>
      <c r="T8" s="12" t="str">
        <f>IF(S8&lt;4,"F",IF(S8&lt;5.5,"D",IF(S8&lt;7,"C",IF(S8&lt;8.5,"B","A"))))</f>
        <v>C</v>
      </c>
      <c r="U8" s="13" t="str">
        <f>IF(T8="A","4,0",IF(T8="B","3,0",IF(T8="C","2,0",IF(T8="D","1,0","0"))))</f>
        <v>2,0</v>
      </c>
      <c r="V8" s="10">
        <v>8</v>
      </c>
      <c r="W8" s="11">
        <v>8</v>
      </c>
      <c r="X8" s="14">
        <f>V8*0.4+W8*0.6</f>
        <v>8</v>
      </c>
      <c r="Y8" s="12" t="str">
        <f>IF(X8&lt;4,"F",IF(X8&lt;5.5,"D",IF(X8&lt;7,"C",IF(X8&lt;8.5,"B","A"))))</f>
        <v>B</v>
      </c>
      <c r="Z8" s="13" t="str">
        <f>IF(Y8="A","4,0",IF(Y8="B","3,0",IF(Y8="C","2,0",IF(Y8="D","1,0","0"))))</f>
        <v>3,0</v>
      </c>
    </row>
    <row r="9" spans="1:26" ht="18" customHeight="1">
      <c r="A9" s="6">
        <v>2</v>
      </c>
      <c r="B9" s="26" t="s">
        <v>419</v>
      </c>
      <c r="C9" s="110" t="s">
        <v>420</v>
      </c>
      <c r="D9" s="40" t="s">
        <v>421</v>
      </c>
      <c r="E9" s="105" t="s">
        <v>422</v>
      </c>
      <c r="F9" s="15">
        <f aca="true" t="shared" si="0" ref="F9:F23">(K9*$G$6+P9*$L$6+U9*$Q$6)/$F$6</f>
        <v>3</v>
      </c>
      <c r="G9" s="10">
        <v>7.6</v>
      </c>
      <c r="H9" s="11">
        <v>7</v>
      </c>
      <c r="I9" s="14">
        <f>G9*0.4+H9*0.6</f>
        <v>7.24</v>
      </c>
      <c r="J9" s="12" t="str">
        <f aca="true" t="shared" si="1" ref="J9:J19">IF(I9&lt;4,"F",IF(I9&lt;5.5,"D",IF(I9&lt;7,"C",IF(I9&lt;8.5,"B","A"))))</f>
        <v>B</v>
      </c>
      <c r="K9" s="13" t="str">
        <f aca="true" t="shared" si="2" ref="K9:K19">IF(J9="A","4,0",IF(J9="B","3,0",IF(J9="C","2,0",IF(J9="D","1,0","0"))))</f>
        <v>3,0</v>
      </c>
      <c r="L9" s="10">
        <v>8.2</v>
      </c>
      <c r="M9" s="11">
        <v>7</v>
      </c>
      <c r="N9" s="14">
        <f>L9*0.4+M9*0.6</f>
        <v>7.48</v>
      </c>
      <c r="O9" s="12" t="str">
        <f aca="true" t="shared" si="3" ref="O9:O19">IF(N9&lt;4,"F",IF(N9&lt;5.5,"D",IF(N9&lt;7,"C",IF(N9&lt;8.5,"B","A"))))</f>
        <v>B</v>
      </c>
      <c r="P9" s="13" t="str">
        <f aca="true" t="shared" si="4" ref="P9:P19">IF(O9="A","4,0",IF(O9="B","3,0",IF(O9="C","2,0",IF(O9="D","1,0","0"))))</f>
        <v>3,0</v>
      </c>
      <c r="Q9" s="10">
        <v>9</v>
      </c>
      <c r="R9" s="11">
        <v>6</v>
      </c>
      <c r="S9" s="14">
        <f>Q9*0.4+R9*0.6</f>
        <v>7.199999999999999</v>
      </c>
      <c r="T9" s="12" t="str">
        <f aca="true" t="shared" si="5" ref="T9:T19">IF(S9&lt;4,"F",IF(S9&lt;5.5,"D",IF(S9&lt;7,"C",IF(S9&lt;8.5,"B","A"))))</f>
        <v>B</v>
      </c>
      <c r="U9" s="13" t="str">
        <f aca="true" t="shared" si="6" ref="U9:U19">IF(T9="A","4,0",IF(T9="B","3,0",IF(T9="C","2,0",IF(T9="D","1,0","0"))))</f>
        <v>3,0</v>
      </c>
      <c r="V9" s="10">
        <v>8</v>
      </c>
      <c r="W9" s="11">
        <v>9</v>
      </c>
      <c r="X9" s="14">
        <f>V9*0.4+W9*0.6</f>
        <v>8.6</v>
      </c>
      <c r="Y9" s="12" t="str">
        <f aca="true" t="shared" si="7" ref="Y9:Y19">IF(X9&lt;4,"F",IF(X9&lt;5.5,"D",IF(X9&lt;7,"C",IF(X9&lt;8.5,"B","A"))))</f>
        <v>A</v>
      </c>
      <c r="Z9" s="13" t="str">
        <f aca="true" t="shared" si="8" ref="Z9:Z19">IF(Y9="A","4,0",IF(Y9="B","3,0",IF(Y9="C","2,0",IF(Y9="D","1,0","0"))))</f>
        <v>4,0</v>
      </c>
    </row>
    <row r="10" spans="1:26" ht="18" customHeight="1">
      <c r="A10" s="6">
        <v>3</v>
      </c>
      <c r="B10" s="26" t="s">
        <v>423</v>
      </c>
      <c r="C10" s="22" t="s">
        <v>424</v>
      </c>
      <c r="D10" s="45" t="s">
        <v>78</v>
      </c>
      <c r="E10" s="82" t="s">
        <v>425</v>
      </c>
      <c r="F10" s="15">
        <f t="shared" si="0"/>
        <v>3.5</v>
      </c>
      <c r="G10" s="10">
        <v>8.2</v>
      </c>
      <c r="H10" s="11">
        <v>9</v>
      </c>
      <c r="I10" s="14">
        <f aca="true" t="shared" si="9" ref="I10:I19">G10*0.4+H10*0.6</f>
        <v>8.68</v>
      </c>
      <c r="J10" s="12" t="str">
        <f t="shared" si="1"/>
        <v>A</v>
      </c>
      <c r="K10" s="13" t="str">
        <f t="shared" si="2"/>
        <v>4,0</v>
      </c>
      <c r="L10" s="10">
        <v>8.2</v>
      </c>
      <c r="M10" s="11">
        <v>7</v>
      </c>
      <c r="N10" s="14">
        <f aca="true" t="shared" si="10" ref="N10:N19">L10*0.4+M10*0.6</f>
        <v>7.48</v>
      </c>
      <c r="O10" s="12" t="str">
        <f t="shared" si="3"/>
        <v>B</v>
      </c>
      <c r="P10" s="13" t="str">
        <f t="shared" si="4"/>
        <v>3,0</v>
      </c>
      <c r="Q10" s="10">
        <v>8.3</v>
      </c>
      <c r="R10" s="11">
        <v>8</v>
      </c>
      <c r="S10" s="14">
        <f aca="true" t="shared" si="11" ref="S10:S19">Q10*0.4+R10*0.6</f>
        <v>8.120000000000001</v>
      </c>
      <c r="T10" s="12" t="str">
        <f t="shared" si="5"/>
        <v>B</v>
      </c>
      <c r="U10" s="13" t="str">
        <f t="shared" si="6"/>
        <v>3,0</v>
      </c>
      <c r="V10" s="34">
        <v>8</v>
      </c>
      <c r="W10" s="35">
        <v>9</v>
      </c>
      <c r="X10" s="14">
        <f aca="true" t="shared" si="12" ref="X10:X19">V10*0.4+W10*0.6</f>
        <v>8.6</v>
      </c>
      <c r="Y10" s="12" t="str">
        <f t="shared" si="7"/>
        <v>A</v>
      </c>
      <c r="Z10" s="13" t="str">
        <f t="shared" si="8"/>
        <v>4,0</v>
      </c>
    </row>
    <row r="11" spans="1:26" ht="18" customHeight="1">
      <c r="A11" s="6">
        <v>4</v>
      </c>
      <c r="B11" s="26" t="s">
        <v>426</v>
      </c>
      <c r="C11" s="22" t="s">
        <v>427</v>
      </c>
      <c r="D11" s="45" t="s">
        <v>27</v>
      </c>
      <c r="E11" s="82" t="s">
        <v>428</v>
      </c>
      <c r="F11" s="15">
        <f t="shared" si="0"/>
        <v>0.4</v>
      </c>
      <c r="G11" s="10"/>
      <c r="H11" s="11"/>
      <c r="I11" s="14">
        <f t="shared" si="9"/>
        <v>0</v>
      </c>
      <c r="J11" s="12" t="str">
        <f t="shared" si="1"/>
        <v>F</v>
      </c>
      <c r="K11" s="13" t="str">
        <f t="shared" si="2"/>
        <v>0</v>
      </c>
      <c r="L11" s="10">
        <v>6.8</v>
      </c>
      <c r="M11" s="11"/>
      <c r="N11" s="14">
        <f t="shared" si="10"/>
        <v>2.72</v>
      </c>
      <c r="O11" s="12" t="str">
        <f t="shared" si="3"/>
        <v>F</v>
      </c>
      <c r="P11" s="13" t="str">
        <f t="shared" si="4"/>
        <v>0</v>
      </c>
      <c r="Q11" s="10">
        <v>7.3</v>
      </c>
      <c r="R11" s="11">
        <v>6</v>
      </c>
      <c r="S11" s="14">
        <f t="shared" si="11"/>
        <v>6.52</v>
      </c>
      <c r="T11" s="12" t="str">
        <f t="shared" si="5"/>
        <v>C</v>
      </c>
      <c r="U11" s="13" t="str">
        <f t="shared" si="6"/>
        <v>2,0</v>
      </c>
      <c r="V11" s="10"/>
      <c r="W11" s="11"/>
      <c r="X11" s="14">
        <f t="shared" si="12"/>
        <v>0</v>
      </c>
      <c r="Y11" s="12" t="str">
        <f t="shared" si="7"/>
        <v>F</v>
      </c>
      <c r="Z11" s="13" t="str">
        <f t="shared" si="8"/>
        <v>0</v>
      </c>
    </row>
    <row r="12" spans="1:26" ht="18" customHeight="1">
      <c r="A12" s="6">
        <v>5</v>
      </c>
      <c r="B12" s="26" t="s">
        <v>429</v>
      </c>
      <c r="C12" s="22" t="s">
        <v>104</v>
      </c>
      <c r="D12" s="85" t="s">
        <v>430</v>
      </c>
      <c r="E12" s="82" t="s">
        <v>353</v>
      </c>
      <c r="F12" s="15"/>
      <c r="G12" s="10"/>
      <c r="H12" s="11"/>
      <c r="I12" s="14">
        <f t="shared" si="9"/>
        <v>0</v>
      </c>
      <c r="J12" s="12" t="str">
        <f t="shared" si="1"/>
        <v>F</v>
      </c>
      <c r="K12" s="13" t="str">
        <f t="shared" si="2"/>
        <v>0</v>
      </c>
      <c r="L12" s="10"/>
      <c r="M12" s="11"/>
      <c r="N12" s="14">
        <f t="shared" si="10"/>
        <v>0</v>
      </c>
      <c r="O12" s="12" t="str">
        <f t="shared" si="3"/>
        <v>F</v>
      </c>
      <c r="P12" s="13" t="str">
        <f t="shared" si="4"/>
        <v>0</v>
      </c>
      <c r="Q12" s="10"/>
      <c r="R12" s="11"/>
      <c r="S12" s="14">
        <f t="shared" si="11"/>
        <v>0</v>
      </c>
      <c r="T12" s="12" t="str">
        <f t="shared" si="5"/>
        <v>F</v>
      </c>
      <c r="U12" s="13" t="str">
        <f t="shared" si="6"/>
        <v>0</v>
      </c>
      <c r="V12" s="10"/>
      <c r="W12" s="11"/>
      <c r="X12" s="14">
        <f t="shared" si="12"/>
        <v>0</v>
      </c>
      <c r="Y12" s="12" t="str">
        <f t="shared" si="7"/>
        <v>F</v>
      </c>
      <c r="Z12" s="13" t="str">
        <f t="shared" si="8"/>
        <v>0</v>
      </c>
    </row>
    <row r="13" spans="1:26" ht="18" customHeight="1">
      <c r="A13" s="6">
        <v>6</v>
      </c>
      <c r="B13" s="26" t="s">
        <v>431</v>
      </c>
      <c r="C13" s="22" t="s">
        <v>432</v>
      </c>
      <c r="D13" s="45" t="s">
        <v>99</v>
      </c>
      <c r="E13" s="82" t="s">
        <v>433</v>
      </c>
      <c r="F13" s="15"/>
      <c r="G13" s="10"/>
      <c r="H13" s="11"/>
      <c r="I13" s="14">
        <f t="shared" si="9"/>
        <v>0</v>
      </c>
      <c r="J13" s="12" t="str">
        <f t="shared" si="1"/>
        <v>F</v>
      </c>
      <c r="K13" s="13" t="str">
        <f t="shared" si="2"/>
        <v>0</v>
      </c>
      <c r="L13" s="10"/>
      <c r="M13" s="11"/>
      <c r="N13" s="14">
        <f t="shared" si="10"/>
        <v>0</v>
      </c>
      <c r="O13" s="12" t="str">
        <f t="shared" si="3"/>
        <v>F</v>
      </c>
      <c r="P13" s="13" t="str">
        <f t="shared" si="4"/>
        <v>0</v>
      </c>
      <c r="Q13" s="10"/>
      <c r="R13" s="11"/>
      <c r="S13" s="14">
        <f t="shared" si="11"/>
        <v>0</v>
      </c>
      <c r="T13" s="12" t="str">
        <f t="shared" si="5"/>
        <v>F</v>
      </c>
      <c r="U13" s="13" t="str">
        <f t="shared" si="6"/>
        <v>0</v>
      </c>
      <c r="V13" s="10"/>
      <c r="W13" s="11"/>
      <c r="X13" s="14">
        <f t="shared" si="12"/>
        <v>0</v>
      </c>
      <c r="Y13" s="12" t="str">
        <f t="shared" si="7"/>
        <v>F</v>
      </c>
      <c r="Z13" s="13" t="str">
        <f t="shared" si="8"/>
        <v>0</v>
      </c>
    </row>
    <row r="14" spans="1:26" ht="18" customHeight="1">
      <c r="A14" s="6">
        <v>7</v>
      </c>
      <c r="B14" s="26" t="s">
        <v>434</v>
      </c>
      <c r="C14" s="22" t="s">
        <v>435</v>
      </c>
      <c r="D14" s="85" t="s">
        <v>436</v>
      </c>
      <c r="E14" s="82" t="s">
        <v>437</v>
      </c>
      <c r="F14" s="15"/>
      <c r="G14" s="10"/>
      <c r="H14" s="11"/>
      <c r="I14" s="14">
        <f t="shared" si="9"/>
        <v>0</v>
      </c>
      <c r="J14" s="12" t="str">
        <f t="shared" si="1"/>
        <v>F</v>
      </c>
      <c r="K14" s="13" t="str">
        <f t="shared" si="2"/>
        <v>0</v>
      </c>
      <c r="L14" s="10"/>
      <c r="M14" s="11"/>
      <c r="N14" s="14">
        <f t="shared" si="10"/>
        <v>0</v>
      </c>
      <c r="O14" s="12" t="str">
        <f t="shared" si="3"/>
        <v>F</v>
      </c>
      <c r="P14" s="13" t="str">
        <f t="shared" si="4"/>
        <v>0</v>
      </c>
      <c r="Q14" s="10"/>
      <c r="R14" s="11"/>
      <c r="S14" s="14">
        <f t="shared" si="11"/>
        <v>0</v>
      </c>
      <c r="T14" s="12" t="str">
        <f t="shared" si="5"/>
        <v>F</v>
      </c>
      <c r="U14" s="13" t="str">
        <f t="shared" si="6"/>
        <v>0</v>
      </c>
      <c r="V14" s="10"/>
      <c r="W14" s="11"/>
      <c r="X14" s="14">
        <f t="shared" si="12"/>
        <v>0</v>
      </c>
      <c r="Y14" s="12" t="str">
        <f t="shared" si="7"/>
        <v>F</v>
      </c>
      <c r="Z14" s="13" t="str">
        <f t="shared" si="8"/>
        <v>0</v>
      </c>
    </row>
    <row r="15" spans="1:26" ht="18" customHeight="1">
      <c r="A15" s="6">
        <v>8</v>
      </c>
      <c r="B15" s="26" t="s">
        <v>438</v>
      </c>
      <c r="C15" s="22" t="s">
        <v>439</v>
      </c>
      <c r="D15" s="45" t="s">
        <v>440</v>
      </c>
      <c r="E15" s="82" t="s">
        <v>441</v>
      </c>
      <c r="F15" s="15">
        <f t="shared" si="0"/>
        <v>2</v>
      </c>
      <c r="G15" s="10">
        <v>6.9</v>
      </c>
      <c r="H15" s="11">
        <v>6</v>
      </c>
      <c r="I15" s="14">
        <f t="shared" si="9"/>
        <v>6.359999999999999</v>
      </c>
      <c r="J15" s="12" t="str">
        <f t="shared" si="1"/>
        <v>C</v>
      </c>
      <c r="K15" s="13" t="str">
        <f t="shared" si="2"/>
        <v>2,0</v>
      </c>
      <c r="L15" s="10">
        <v>7.4</v>
      </c>
      <c r="M15" s="11">
        <v>6</v>
      </c>
      <c r="N15" s="14">
        <f t="shared" si="10"/>
        <v>6.5600000000000005</v>
      </c>
      <c r="O15" s="12" t="str">
        <f t="shared" si="3"/>
        <v>C</v>
      </c>
      <c r="P15" s="13" t="str">
        <f t="shared" si="4"/>
        <v>2,0</v>
      </c>
      <c r="Q15" s="10">
        <v>7.6</v>
      </c>
      <c r="R15" s="11">
        <v>6</v>
      </c>
      <c r="S15" s="14">
        <f t="shared" si="11"/>
        <v>6.64</v>
      </c>
      <c r="T15" s="12" t="str">
        <f t="shared" si="5"/>
        <v>C</v>
      </c>
      <c r="U15" s="13" t="str">
        <f t="shared" si="6"/>
        <v>2,0</v>
      </c>
      <c r="V15" s="10">
        <v>6</v>
      </c>
      <c r="W15" s="11">
        <v>2</v>
      </c>
      <c r="X15" s="14">
        <f t="shared" si="12"/>
        <v>3.6000000000000005</v>
      </c>
      <c r="Y15" s="12" t="str">
        <f t="shared" si="7"/>
        <v>F</v>
      </c>
      <c r="Z15" s="13" t="str">
        <f t="shared" si="8"/>
        <v>0</v>
      </c>
    </row>
    <row r="16" spans="1:27" ht="18" customHeight="1">
      <c r="A16" s="6">
        <v>9</v>
      </c>
      <c r="B16" s="26" t="s">
        <v>442</v>
      </c>
      <c r="C16" s="22" t="s">
        <v>443</v>
      </c>
      <c r="D16" s="45" t="s">
        <v>34</v>
      </c>
      <c r="E16" s="82" t="s">
        <v>444</v>
      </c>
      <c r="F16" s="15"/>
      <c r="G16" s="10"/>
      <c r="H16" s="11"/>
      <c r="I16" s="14">
        <f t="shared" si="9"/>
        <v>0</v>
      </c>
      <c r="J16" s="12" t="str">
        <f t="shared" si="1"/>
        <v>F</v>
      </c>
      <c r="K16" s="13" t="str">
        <f t="shared" si="2"/>
        <v>0</v>
      </c>
      <c r="L16" s="10"/>
      <c r="M16" s="11"/>
      <c r="N16" s="14">
        <f t="shared" si="10"/>
        <v>0</v>
      </c>
      <c r="O16" s="12" t="str">
        <f t="shared" si="3"/>
        <v>F</v>
      </c>
      <c r="P16" s="13" t="str">
        <f t="shared" si="4"/>
        <v>0</v>
      </c>
      <c r="Q16" s="10"/>
      <c r="R16" s="11"/>
      <c r="S16" s="14">
        <f t="shared" si="11"/>
        <v>0</v>
      </c>
      <c r="T16" s="12" t="str">
        <f t="shared" si="5"/>
        <v>F</v>
      </c>
      <c r="U16" s="13" t="str">
        <f t="shared" si="6"/>
        <v>0</v>
      </c>
      <c r="V16" s="10"/>
      <c r="W16" s="11"/>
      <c r="X16" s="14">
        <f t="shared" si="12"/>
        <v>0</v>
      </c>
      <c r="Y16" s="12" t="str">
        <f t="shared" si="7"/>
        <v>F</v>
      </c>
      <c r="Z16" s="13" t="str">
        <f t="shared" si="8"/>
        <v>0</v>
      </c>
      <c r="AA16" s="2" t="s">
        <v>19</v>
      </c>
    </row>
    <row r="17" spans="1:26" ht="18" customHeight="1">
      <c r="A17" s="6">
        <v>10</v>
      </c>
      <c r="B17" s="26" t="s">
        <v>445</v>
      </c>
      <c r="C17" s="70" t="s">
        <v>446</v>
      </c>
      <c r="D17" s="46" t="s">
        <v>58</v>
      </c>
      <c r="E17" s="88" t="s">
        <v>447</v>
      </c>
      <c r="F17" s="15">
        <f t="shared" si="0"/>
        <v>2</v>
      </c>
      <c r="G17" s="10">
        <v>6.6</v>
      </c>
      <c r="H17" s="11">
        <v>5</v>
      </c>
      <c r="I17" s="14">
        <f t="shared" si="9"/>
        <v>5.640000000000001</v>
      </c>
      <c r="J17" s="12" t="str">
        <f t="shared" si="1"/>
        <v>C</v>
      </c>
      <c r="K17" s="13" t="str">
        <f t="shared" si="2"/>
        <v>2,0</v>
      </c>
      <c r="L17" s="10">
        <v>7.8</v>
      </c>
      <c r="M17" s="11">
        <v>6</v>
      </c>
      <c r="N17" s="14">
        <f t="shared" si="10"/>
        <v>6.72</v>
      </c>
      <c r="O17" s="12" t="str">
        <f t="shared" si="3"/>
        <v>C</v>
      </c>
      <c r="P17" s="13" t="str">
        <f t="shared" si="4"/>
        <v>2,0</v>
      </c>
      <c r="Q17" s="63">
        <v>8</v>
      </c>
      <c r="R17" s="11">
        <v>6</v>
      </c>
      <c r="S17" s="14">
        <f t="shared" si="11"/>
        <v>6.8</v>
      </c>
      <c r="T17" s="12" t="str">
        <f t="shared" si="5"/>
        <v>C</v>
      </c>
      <c r="U17" s="13" t="str">
        <f t="shared" si="6"/>
        <v>2,0</v>
      </c>
      <c r="V17" s="10">
        <v>8</v>
      </c>
      <c r="W17" s="11">
        <v>9</v>
      </c>
      <c r="X17" s="14">
        <f t="shared" si="12"/>
        <v>8.6</v>
      </c>
      <c r="Y17" s="12" t="str">
        <f t="shared" si="7"/>
        <v>A</v>
      </c>
      <c r="Z17" s="13" t="str">
        <f t="shared" si="8"/>
        <v>4,0</v>
      </c>
    </row>
    <row r="18" spans="1:26" ht="18" customHeight="1">
      <c r="A18" s="6">
        <v>11</v>
      </c>
      <c r="B18" s="26" t="s">
        <v>448</v>
      </c>
      <c r="C18" s="22" t="s">
        <v>54</v>
      </c>
      <c r="D18" s="45" t="s">
        <v>47</v>
      </c>
      <c r="E18" s="82" t="s">
        <v>449</v>
      </c>
      <c r="F18" s="15">
        <f t="shared" si="0"/>
        <v>2.1</v>
      </c>
      <c r="G18" s="10">
        <v>7.4</v>
      </c>
      <c r="H18" s="11">
        <v>7</v>
      </c>
      <c r="I18" s="14">
        <f t="shared" si="9"/>
        <v>7.16</v>
      </c>
      <c r="J18" s="12" t="str">
        <f t="shared" si="1"/>
        <v>B</v>
      </c>
      <c r="K18" s="13" t="str">
        <f t="shared" si="2"/>
        <v>3,0</v>
      </c>
      <c r="L18" s="10">
        <v>6.6</v>
      </c>
      <c r="M18" s="11">
        <v>6</v>
      </c>
      <c r="N18" s="14">
        <f t="shared" si="10"/>
        <v>6.24</v>
      </c>
      <c r="O18" s="12" t="str">
        <f t="shared" si="3"/>
        <v>C</v>
      </c>
      <c r="P18" s="13" t="str">
        <f t="shared" si="4"/>
        <v>2,0</v>
      </c>
      <c r="Q18" s="10"/>
      <c r="R18" s="11"/>
      <c r="S18" s="14">
        <f t="shared" si="11"/>
        <v>0</v>
      </c>
      <c r="T18" s="12" t="str">
        <f t="shared" si="5"/>
        <v>F</v>
      </c>
      <c r="U18" s="13" t="str">
        <f t="shared" si="6"/>
        <v>0</v>
      </c>
      <c r="V18" s="10">
        <v>8</v>
      </c>
      <c r="W18" s="11">
        <v>8</v>
      </c>
      <c r="X18" s="14">
        <f t="shared" si="12"/>
        <v>8</v>
      </c>
      <c r="Y18" s="12" t="str">
        <f t="shared" si="7"/>
        <v>B</v>
      </c>
      <c r="Z18" s="13" t="str">
        <f t="shared" si="8"/>
        <v>3,0</v>
      </c>
    </row>
    <row r="19" spans="1:26" ht="18" customHeight="1">
      <c r="A19" s="6">
        <v>12</v>
      </c>
      <c r="B19" s="26" t="s">
        <v>450</v>
      </c>
      <c r="C19" s="22" t="s">
        <v>451</v>
      </c>
      <c r="D19" s="45" t="s">
        <v>60</v>
      </c>
      <c r="E19" s="82" t="s">
        <v>452</v>
      </c>
      <c r="F19" s="15">
        <f t="shared" si="0"/>
        <v>2.3</v>
      </c>
      <c r="G19" s="10">
        <v>6.6</v>
      </c>
      <c r="H19" s="11">
        <v>5</v>
      </c>
      <c r="I19" s="14">
        <f t="shared" si="9"/>
        <v>5.640000000000001</v>
      </c>
      <c r="J19" s="12" t="str">
        <f t="shared" si="1"/>
        <v>C</v>
      </c>
      <c r="K19" s="13" t="str">
        <f t="shared" si="2"/>
        <v>2,0</v>
      </c>
      <c r="L19" s="10">
        <v>7.4</v>
      </c>
      <c r="M19" s="11">
        <v>7</v>
      </c>
      <c r="N19" s="14">
        <f t="shared" si="10"/>
        <v>7.16</v>
      </c>
      <c r="O19" s="12" t="str">
        <f t="shared" si="3"/>
        <v>B</v>
      </c>
      <c r="P19" s="13" t="str">
        <f t="shared" si="4"/>
        <v>3,0</v>
      </c>
      <c r="Q19" s="10">
        <v>7.3</v>
      </c>
      <c r="R19" s="11">
        <v>5</v>
      </c>
      <c r="S19" s="14">
        <f t="shared" si="11"/>
        <v>5.92</v>
      </c>
      <c r="T19" s="12" t="str">
        <f t="shared" si="5"/>
        <v>C</v>
      </c>
      <c r="U19" s="13" t="str">
        <f t="shared" si="6"/>
        <v>2,0</v>
      </c>
      <c r="V19" s="10">
        <v>7</v>
      </c>
      <c r="W19" s="11">
        <v>8</v>
      </c>
      <c r="X19" s="14">
        <f t="shared" si="12"/>
        <v>7.6</v>
      </c>
      <c r="Y19" s="12" t="str">
        <f t="shared" si="7"/>
        <v>B</v>
      </c>
      <c r="Z19" s="13" t="str">
        <f t="shared" si="8"/>
        <v>3,0</v>
      </c>
    </row>
    <row r="20" spans="1:27" ht="18" customHeight="1">
      <c r="A20" s="6">
        <v>13</v>
      </c>
      <c r="B20" s="26" t="s">
        <v>453</v>
      </c>
      <c r="C20" s="22" t="s">
        <v>435</v>
      </c>
      <c r="D20" s="45" t="s">
        <v>60</v>
      </c>
      <c r="E20" s="82" t="s">
        <v>454</v>
      </c>
      <c r="F20" s="15">
        <f t="shared" si="0"/>
        <v>3</v>
      </c>
      <c r="G20" s="10">
        <v>7.1</v>
      </c>
      <c r="H20" s="11">
        <v>7</v>
      </c>
      <c r="I20" s="14">
        <f>G20*0.4+H20*0.6</f>
        <v>7.04</v>
      </c>
      <c r="J20" s="12" t="str">
        <f>IF(I20&lt;4,"F",IF(I20&lt;5.5,"D",IF(I20&lt;7,"C",IF(I20&lt;8.5,"B","A"))))</f>
        <v>B</v>
      </c>
      <c r="K20" s="13" t="str">
        <f>IF(J20="A","4,0",IF(J20="B","3,0",IF(J20="C","2,0",IF(J20="D","1,0","0"))))</f>
        <v>3,0</v>
      </c>
      <c r="L20" s="10">
        <v>7.8</v>
      </c>
      <c r="M20" s="11">
        <v>7</v>
      </c>
      <c r="N20" s="14">
        <f>L20*0.4+M20*0.6</f>
        <v>7.32</v>
      </c>
      <c r="O20" s="12" t="str">
        <f>IF(N20&lt;4,"F",IF(N20&lt;5.5,"D",IF(N20&lt;7,"C",IF(N20&lt;8.5,"B","A"))))</f>
        <v>B</v>
      </c>
      <c r="P20" s="13" t="str">
        <f>IF(O20="A","4,0",IF(O20="B","3,0",IF(O20="C","2,0",IF(O20="D","1,0","0"))))</f>
        <v>3,0</v>
      </c>
      <c r="Q20" s="63">
        <v>8</v>
      </c>
      <c r="R20" s="11">
        <v>8</v>
      </c>
      <c r="S20" s="14">
        <f>Q20*0.4+R20*0.6</f>
        <v>8</v>
      </c>
      <c r="T20" s="12" t="str">
        <f>IF(S20&lt;4,"F",IF(S20&lt;5.5,"D",IF(S20&lt;7,"C",IF(S20&lt;8.5,"B","A"))))</f>
        <v>B</v>
      </c>
      <c r="U20" s="13" t="str">
        <f>IF(T20="A","4,0",IF(T20="B","3,0",IF(T20="C","2,0",IF(T20="D","1,0","0"))))</f>
        <v>3,0</v>
      </c>
      <c r="V20" s="10">
        <v>8</v>
      </c>
      <c r="W20" s="11">
        <v>8</v>
      </c>
      <c r="X20" s="14">
        <f>V20*0.4+W20*0.6</f>
        <v>8</v>
      </c>
      <c r="Y20" s="12" t="str">
        <f>IF(X20&lt;4,"F",IF(X20&lt;5.5,"D",IF(X20&lt;7,"C",IF(X20&lt;8.5,"B","A"))))</f>
        <v>B</v>
      </c>
      <c r="Z20" s="13" t="str">
        <f>IF(Y20="A","4,0",IF(Y20="B","3,0",IF(Y20="C","2,0",IF(Y20="D","1,0","0"))))</f>
        <v>3,0</v>
      </c>
      <c r="AA20" s="2" t="s">
        <v>19</v>
      </c>
    </row>
    <row r="21" spans="1:26" ht="18" customHeight="1">
      <c r="A21" s="6">
        <v>14</v>
      </c>
      <c r="B21" s="26" t="s">
        <v>455</v>
      </c>
      <c r="C21" s="70" t="s">
        <v>456</v>
      </c>
      <c r="D21" s="71" t="s">
        <v>457</v>
      </c>
      <c r="E21" s="88" t="s">
        <v>458</v>
      </c>
      <c r="F21" s="15">
        <f t="shared" si="0"/>
        <v>2.2</v>
      </c>
      <c r="G21" s="10">
        <v>6.6</v>
      </c>
      <c r="H21" s="11">
        <v>7</v>
      </c>
      <c r="I21" s="14">
        <f>G21*0.4+H21*0.6</f>
        <v>6.84</v>
      </c>
      <c r="J21" s="12" t="str">
        <f>IF(I21&lt;4,"F",IF(I21&lt;5.5,"D",IF(I21&lt;7,"C",IF(I21&lt;8.5,"B","A"))))</f>
        <v>C</v>
      </c>
      <c r="K21" s="13" t="str">
        <f>IF(J21="A","4,0",IF(J21="B","3,0",IF(J21="C","2,0",IF(J21="D","1,0","0"))))</f>
        <v>2,0</v>
      </c>
      <c r="L21" s="10">
        <v>7.4</v>
      </c>
      <c r="M21" s="11">
        <v>6</v>
      </c>
      <c r="N21" s="14">
        <f>L21*0.4+M21*0.6</f>
        <v>6.5600000000000005</v>
      </c>
      <c r="O21" s="12" t="str">
        <f>IF(N21&lt;4,"F",IF(N21&lt;5.5,"D",IF(N21&lt;7,"C",IF(N21&lt;8.5,"B","A"))))</f>
        <v>C</v>
      </c>
      <c r="P21" s="13" t="str">
        <f>IF(O21="A","4,0",IF(O21="B","3,0",IF(O21="C","2,0",IF(O21="D","1,0","0"))))</f>
        <v>2,0</v>
      </c>
      <c r="Q21" s="63">
        <v>8</v>
      </c>
      <c r="R21" s="11">
        <v>7</v>
      </c>
      <c r="S21" s="14">
        <f>Q21*0.4+R21*0.6</f>
        <v>7.4</v>
      </c>
      <c r="T21" s="12" t="str">
        <f>IF(S21&lt;4,"F",IF(S21&lt;5.5,"D",IF(S21&lt;7,"C",IF(S21&lt;8.5,"B","A"))))</f>
        <v>B</v>
      </c>
      <c r="U21" s="13" t="str">
        <f>IF(T21="A","4,0",IF(T21="B","3,0",IF(T21="C","2,0",IF(T21="D","1,0","0"))))</f>
        <v>3,0</v>
      </c>
      <c r="V21" s="10">
        <v>8</v>
      </c>
      <c r="W21" s="11">
        <v>10</v>
      </c>
      <c r="X21" s="14">
        <f>V21*0.4+W21*0.6</f>
        <v>9.2</v>
      </c>
      <c r="Y21" s="12" t="str">
        <f>IF(X21&lt;4,"F",IF(X21&lt;5.5,"D",IF(X21&lt;7,"C",IF(X21&lt;8.5,"B","A"))))</f>
        <v>A</v>
      </c>
      <c r="Z21" s="13" t="str">
        <f>IF(Y21="A","4,0",IF(Y21="B","3,0",IF(Y21="C","2,0",IF(Y21="D","1,0","0"))))</f>
        <v>4,0</v>
      </c>
    </row>
    <row r="22" spans="1:26" ht="18" customHeight="1">
      <c r="A22" s="6">
        <v>15</v>
      </c>
      <c r="B22" s="26" t="s">
        <v>459</v>
      </c>
      <c r="C22" s="22" t="s">
        <v>460</v>
      </c>
      <c r="D22" s="45" t="s">
        <v>414</v>
      </c>
      <c r="E22" s="111" t="s">
        <v>461</v>
      </c>
      <c r="F22" s="15"/>
      <c r="G22" s="10"/>
      <c r="H22" s="11"/>
      <c r="I22" s="14">
        <f>G22*0.4+H22*0.6</f>
        <v>0</v>
      </c>
      <c r="J22" s="12" t="str">
        <f>IF(I22&lt;4,"F",IF(I22&lt;5.5,"D",IF(I22&lt;7,"C",IF(I22&lt;8.5,"B","A"))))</f>
        <v>F</v>
      </c>
      <c r="K22" s="13" t="str">
        <f>IF(J22="A","4,0",IF(J22="B","3,0",IF(J22="C","2,0",IF(J22="D","1,0","0"))))</f>
        <v>0</v>
      </c>
      <c r="L22" s="10"/>
      <c r="M22" s="11"/>
      <c r="N22" s="14">
        <f>L22*0.4+M22*0.6</f>
        <v>0</v>
      </c>
      <c r="O22" s="12" t="str">
        <f>IF(N22&lt;4,"F",IF(N22&lt;5.5,"D",IF(N22&lt;7,"C",IF(N22&lt;8.5,"B","A"))))</f>
        <v>F</v>
      </c>
      <c r="P22" s="13" t="str">
        <f>IF(O22="A","4,0",IF(O22="B","3,0",IF(O22="C","2,0",IF(O22="D","1,0","0"))))</f>
        <v>0</v>
      </c>
      <c r="Q22" s="10"/>
      <c r="R22" s="11"/>
      <c r="S22" s="14">
        <f>Q22*0.4+R22*0.6</f>
        <v>0</v>
      </c>
      <c r="T22" s="12" t="str">
        <f>IF(S22&lt;4,"F",IF(S22&lt;5.5,"D",IF(S22&lt;7,"C",IF(S22&lt;8.5,"B","A"))))</f>
        <v>F</v>
      </c>
      <c r="U22" s="13" t="str">
        <f>IF(T22="A","4,0",IF(T22="B","3,0",IF(T22="C","2,0",IF(T22="D","1,0","0"))))</f>
        <v>0</v>
      </c>
      <c r="V22" s="10"/>
      <c r="W22" s="11"/>
      <c r="X22" s="14">
        <f>V22*0.4+W22*0.6</f>
        <v>0</v>
      </c>
      <c r="Y22" s="12" t="str">
        <f>IF(X22&lt;4,"F",IF(X22&lt;5.5,"D",IF(X22&lt;7,"C",IF(X22&lt;8.5,"B","A"))))</f>
        <v>F</v>
      </c>
      <c r="Z22" s="13" t="str">
        <f>IF(Y22="A","4,0",IF(Y22="B","3,0",IF(Y22="C","2,0",IF(Y22="D","1,0","0"))))</f>
        <v>0</v>
      </c>
    </row>
    <row r="23" spans="1:26" ht="18" customHeight="1">
      <c r="A23" s="6">
        <v>16</v>
      </c>
      <c r="B23" s="26" t="s">
        <v>462</v>
      </c>
      <c r="C23" s="22" t="s">
        <v>463</v>
      </c>
      <c r="D23" s="45" t="s">
        <v>52</v>
      </c>
      <c r="E23" s="111" t="s">
        <v>464</v>
      </c>
      <c r="F23" s="15">
        <f t="shared" si="0"/>
        <v>2.1</v>
      </c>
      <c r="G23" s="10">
        <v>7.4</v>
      </c>
      <c r="H23" s="11">
        <v>7</v>
      </c>
      <c r="I23" s="14">
        <f>G23*0.4+H23*0.6</f>
        <v>7.16</v>
      </c>
      <c r="J23" s="12" t="str">
        <f>IF(I23&lt;4,"F",IF(I23&lt;5.5,"D",IF(I23&lt;7,"C",IF(I23&lt;8.5,"B","A"))))</f>
        <v>B</v>
      </c>
      <c r="K23" s="13" t="str">
        <f>IF(J23="A","4,0",IF(J23="B","3,0",IF(J23="C","2,0",IF(J23="D","1,0","0"))))</f>
        <v>3,0</v>
      </c>
      <c r="L23" s="10">
        <v>7.8</v>
      </c>
      <c r="M23" s="11">
        <v>6</v>
      </c>
      <c r="N23" s="14">
        <f>L23*0.4+M23*0.6</f>
        <v>6.72</v>
      </c>
      <c r="O23" s="12" t="str">
        <f>IF(N23&lt;4,"F",IF(N23&lt;5.5,"D",IF(N23&lt;7,"C",IF(N23&lt;8.5,"B","A"))))</f>
        <v>C</v>
      </c>
      <c r="P23" s="13" t="str">
        <f>IF(O23="A","4,0",IF(O23="B","3,0",IF(O23="C","2,0",IF(O23="D","1,0","0"))))</f>
        <v>2,0</v>
      </c>
      <c r="Q23" s="10"/>
      <c r="R23" s="11"/>
      <c r="S23" s="14">
        <f>Q23*0.4+R23*0.6</f>
        <v>0</v>
      </c>
      <c r="T23" s="12" t="str">
        <f>IF(S23&lt;4,"F",IF(S23&lt;5.5,"D",IF(S23&lt;7,"C",IF(S23&lt;8.5,"B","A"))))</f>
        <v>F</v>
      </c>
      <c r="U23" s="13" t="str">
        <f>IF(T23="A","4,0",IF(T23="B","3,0",IF(T23="C","2,0",IF(T23="D","1,0","0"))))</f>
        <v>0</v>
      </c>
      <c r="V23" s="10">
        <v>8</v>
      </c>
      <c r="W23" s="11">
        <v>8</v>
      </c>
      <c r="X23" s="14">
        <f>V23*0.4+W23*0.6</f>
        <v>8</v>
      </c>
      <c r="Y23" s="12" t="str">
        <f>IF(X23&lt;4,"F",IF(X23&lt;5.5,"D",IF(X23&lt;7,"C",IF(X23&lt;8.5,"B","A"))))</f>
        <v>B</v>
      </c>
      <c r="Z23" s="13" t="str">
        <f>IF(Y23="A","4,0",IF(Y23="B","3,0",IF(Y23="C","2,0",IF(Y23="D","1,0","0"))))</f>
        <v>3,0</v>
      </c>
    </row>
    <row r="24" ht="12.75">
      <c r="Q24" s="16"/>
    </row>
    <row r="25" ht="12.75">
      <c r="Q25" s="17"/>
    </row>
    <row r="28" ht="12.75">
      <c r="D28" s="185"/>
    </row>
  </sheetData>
  <sheetProtection/>
  <mergeCells count="13">
    <mergeCell ref="A4:F4"/>
    <mergeCell ref="A5:A6"/>
    <mergeCell ref="B5:B6"/>
    <mergeCell ref="C5:C6"/>
    <mergeCell ref="E5:E6"/>
    <mergeCell ref="Q5:U5"/>
    <mergeCell ref="G5:K5"/>
    <mergeCell ref="Q6:U6"/>
    <mergeCell ref="V5:Z5"/>
    <mergeCell ref="V6:Z6"/>
    <mergeCell ref="G6:K6"/>
    <mergeCell ref="L6:P6"/>
    <mergeCell ref="L5:P5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Q33"/>
  <sheetViews>
    <sheetView zoomScalePageLayoutView="0" workbookViewId="0" topLeftCell="C4">
      <selection activeCell="M12" sqref="M12"/>
    </sheetView>
  </sheetViews>
  <sheetFormatPr defaultColWidth="9.140625" defaultRowHeight="12.75"/>
  <cols>
    <col min="1" max="1" width="4.7109375" style="2" customWidth="1"/>
    <col min="2" max="2" width="13.00390625" style="2" customWidth="1"/>
    <col min="3" max="3" width="17.7109375" style="2" customWidth="1"/>
    <col min="4" max="4" width="8.57421875" style="2" customWidth="1"/>
    <col min="5" max="5" width="12.00390625" style="2" customWidth="1"/>
    <col min="6" max="6" width="10.140625" style="2" customWidth="1"/>
    <col min="7" max="41" width="4.8515625" style="2" customWidth="1"/>
    <col min="42" max="16384" width="9.140625" style="2" customWidth="1"/>
  </cols>
  <sheetData>
    <row r="1" spans="1:26" s="1" customFormat="1" ht="16.5" customHeight="1">
      <c r="A1" s="8" t="s">
        <v>0</v>
      </c>
      <c r="B1" s="8"/>
      <c r="C1" s="8"/>
      <c r="D1" s="8"/>
      <c r="E1" s="8"/>
      <c r="F1" s="8"/>
      <c r="V1" s="8"/>
      <c r="W1" s="8"/>
      <c r="X1" s="8"/>
      <c r="Y1" s="8"/>
      <c r="Z1" s="8"/>
    </row>
    <row r="2" spans="1:26" s="1" customFormat="1" ht="16.5" customHeight="1">
      <c r="A2" s="9" t="s">
        <v>44</v>
      </c>
      <c r="B2" s="9"/>
      <c r="C2" s="9"/>
      <c r="D2" s="9"/>
      <c r="E2" s="9"/>
      <c r="F2" s="9"/>
      <c r="V2" s="9"/>
      <c r="W2" s="9"/>
      <c r="X2" s="9"/>
      <c r="Y2" s="9"/>
      <c r="Z2" s="9"/>
    </row>
    <row r="3" spans="1:26" ht="26.25" customHeight="1">
      <c r="A3" s="18" t="s">
        <v>46</v>
      </c>
      <c r="B3" s="18"/>
      <c r="C3" s="18"/>
      <c r="D3" s="18"/>
      <c r="E3" s="18"/>
      <c r="F3" s="18"/>
      <c r="Q3" s="98"/>
      <c r="R3" s="55"/>
      <c r="V3" s="61"/>
      <c r="W3" s="61"/>
      <c r="X3" s="18"/>
      <c r="Y3" s="18"/>
      <c r="Z3" s="18"/>
    </row>
    <row r="4" spans="1:23" s="3" customFormat="1" ht="21" customHeight="1">
      <c r="A4" s="203" t="s">
        <v>466</v>
      </c>
      <c r="B4" s="203"/>
      <c r="C4" s="203"/>
      <c r="D4" s="203"/>
      <c r="E4" s="203"/>
      <c r="F4" s="203"/>
      <c r="Q4" s="4"/>
      <c r="R4" s="4"/>
      <c r="W4" s="4"/>
    </row>
    <row r="5" spans="1:4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112</v>
      </c>
      <c r="H5" s="196"/>
      <c r="I5" s="196"/>
      <c r="J5" s="196"/>
      <c r="K5" s="197"/>
      <c r="L5" s="195" t="s">
        <v>111</v>
      </c>
      <c r="M5" s="196"/>
      <c r="N5" s="196"/>
      <c r="O5" s="196"/>
      <c r="P5" s="197"/>
      <c r="Q5" s="195" t="s">
        <v>12</v>
      </c>
      <c r="R5" s="196"/>
      <c r="S5" s="196"/>
      <c r="T5" s="196"/>
      <c r="U5" s="197"/>
      <c r="V5" s="195" t="s">
        <v>18</v>
      </c>
      <c r="W5" s="196"/>
      <c r="X5" s="196"/>
      <c r="Y5" s="196"/>
      <c r="Z5" s="197"/>
      <c r="AA5" s="195" t="s">
        <v>17</v>
      </c>
      <c r="AB5" s="196"/>
      <c r="AC5" s="196"/>
      <c r="AD5" s="196"/>
      <c r="AE5" s="197"/>
      <c r="AF5" s="195" t="s">
        <v>20</v>
      </c>
      <c r="AG5" s="196"/>
      <c r="AH5" s="196"/>
      <c r="AI5" s="196"/>
      <c r="AJ5" s="197"/>
      <c r="AK5" s="195" t="s">
        <v>21</v>
      </c>
      <c r="AL5" s="196"/>
      <c r="AM5" s="196"/>
      <c r="AN5" s="196"/>
      <c r="AO5" s="197"/>
    </row>
    <row r="6" spans="1:41" ht="21.75" customHeight="1">
      <c r="A6" s="205"/>
      <c r="B6" s="205"/>
      <c r="C6" s="208"/>
      <c r="D6" s="209"/>
      <c r="E6" s="205"/>
      <c r="F6" s="7">
        <f>SUM(G6:AO6)</f>
        <v>16</v>
      </c>
      <c r="G6" s="195">
        <v>4</v>
      </c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/>
      <c r="R6" s="196"/>
      <c r="S6" s="196"/>
      <c r="T6" s="196"/>
      <c r="U6" s="197"/>
      <c r="V6" s="195">
        <v>2</v>
      </c>
      <c r="W6" s="196"/>
      <c r="X6" s="196"/>
      <c r="Y6" s="196"/>
      <c r="Z6" s="197"/>
      <c r="AA6" s="195">
        <v>3</v>
      </c>
      <c r="AB6" s="196"/>
      <c r="AC6" s="196"/>
      <c r="AD6" s="196"/>
      <c r="AE6" s="197"/>
      <c r="AF6" s="195">
        <v>2</v>
      </c>
      <c r="AG6" s="196"/>
      <c r="AH6" s="196"/>
      <c r="AI6" s="196"/>
      <c r="AJ6" s="197"/>
      <c r="AK6" s="195">
        <v>3</v>
      </c>
      <c r="AL6" s="196"/>
      <c r="AM6" s="196"/>
      <c r="AN6" s="196"/>
      <c r="AO6" s="197"/>
    </row>
    <row r="7" spans="1:4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  <c r="AF7" s="5" t="s">
        <v>5</v>
      </c>
      <c r="AG7" s="5" t="s">
        <v>6</v>
      </c>
      <c r="AH7" s="5" t="s">
        <v>7</v>
      </c>
      <c r="AI7" s="5" t="s">
        <v>9</v>
      </c>
      <c r="AJ7" s="5" t="s">
        <v>10</v>
      </c>
      <c r="AK7" s="5" t="s">
        <v>5</v>
      </c>
      <c r="AL7" s="5" t="s">
        <v>6</v>
      </c>
      <c r="AM7" s="5" t="s">
        <v>7</v>
      </c>
      <c r="AN7" s="5" t="s">
        <v>9</v>
      </c>
      <c r="AO7" s="5" t="s">
        <v>10</v>
      </c>
    </row>
    <row r="8" spans="1:41" ht="18" customHeight="1">
      <c r="A8" s="6">
        <v>1</v>
      </c>
      <c r="B8" s="26" t="s">
        <v>467</v>
      </c>
      <c r="C8" s="22" t="s">
        <v>468</v>
      </c>
      <c r="D8" s="45" t="s">
        <v>49</v>
      </c>
      <c r="E8" s="87" t="s">
        <v>469</v>
      </c>
      <c r="F8" s="15"/>
      <c r="G8" s="10"/>
      <c r="H8" s="11"/>
      <c r="I8" s="14">
        <f>G8*0.4+H8*0.6</f>
        <v>0</v>
      </c>
      <c r="J8" s="12" t="str">
        <f>IF(I8&lt;4,"F",IF(I8&lt;5.5,"D",IF(I8&lt;7,"C",IF(I8&lt;8.5,"B","A"))))</f>
        <v>F</v>
      </c>
      <c r="K8" s="13" t="str">
        <f>IF(J8="A","4,0",IF(J8="B","3,0",IF(J8="C","2,0",IF(J8="D","1,0","0"))))</f>
        <v>0</v>
      </c>
      <c r="L8" s="10"/>
      <c r="M8" s="11"/>
      <c r="N8" s="14">
        <f aca="true" t="shared" si="0" ref="N8:N13">L8*0.4+M8*0.6</f>
        <v>0</v>
      </c>
      <c r="O8" s="12" t="str">
        <f>IF(N8&lt;4,"F",IF(N8&lt;5.5,"D",IF(N8&lt;7,"C",IF(N8&lt;8.5,"B","A"))))</f>
        <v>F</v>
      </c>
      <c r="P8" s="13" t="str">
        <f>IF(O8="A","4,0",IF(O8="B","3,0",IF(O8="C","2,0",IF(O8="D","1,0","0"))))</f>
        <v>0</v>
      </c>
      <c r="Q8" s="10"/>
      <c r="R8" s="11"/>
      <c r="S8" s="14">
        <f aca="true" t="shared" si="1" ref="S8:S13">Q8*0.4+R8*0.6</f>
        <v>0</v>
      </c>
      <c r="T8" s="12" t="str">
        <f>IF(S8&lt;4,"F",IF(S8&lt;5.5,"D",IF(S8&lt;7,"C",IF(S8&lt;8.5,"B","A"))))</f>
        <v>F</v>
      </c>
      <c r="U8" s="13" t="str">
        <f>IF(T8="A","4,0",IF(T8="B","3,0",IF(T8="C","2,0",IF(T8="D","1,0","0"))))</f>
        <v>0</v>
      </c>
      <c r="V8" s="10"/>
      <c r="W8" s="11"/>
      <c r="X8" s="14">
        <f aca="true" t="shared" si="2" ref="X8:X13">V8*0.4+W8*0.6</f>
        <v>0</v>
      </c>
      <c r="Y8" s="12" t="str">
        <f>IF(X8&lt;4,"F",IF(X8&lt;5.5,"D",IF(X8&lt;7,"C",IF(X8&lt;8.5,"B","A"))))</f>
        <v>F</v>
      </c>
      <c r="Z8" s="13" t="str">
        <f>IF(Y8="A","4,0",IF(Y8="B","3,0",IF(Y8="C","2,0",IF(Y8="D","1,0","0"))))</f>
        <v>0</v>
      </c>
      <c r="AA8" s="56"/>
      <c r="AB8" s="57"/>
      <c r="AC8" s="14">
        <f>AA8*0.4+AB8*0.6</f>
        <v>0</v>
      </c>
      <c r="AD8" s="12" t="str">
        <f>IF(AC8&lt;4,"F",IF(AC8&lt;5.5,"D",IF(AC8&lt;7,"C",IF(AC8&lt;8.5,"B","A"))))</f>
        <v>F</v>
      </c>
      <c r="AE8" s="13" t="str">
        <f>IF(AD8="A","4,0",IF(AD8="B","3,0",IF(AD8="C","2,0",IF(AD8="D","1,0","0"))))</f>
        <v>0</v>
      </c>
      <c r="AF8" s="10"/>
      <c r="AG8" s="11"/>
      <c r="AH8" s="14">
        <f>AF8*0.4+AG8*0.6</f>
        <v>0</v>
      </c>
      <c r="AI8" s="12" t="str">
        <f>IF(AH8&lt;4,"F",IF(AH8&lt;5.5,"D",IF(AH8&lt;7,"C",IF(AH8&lt;8.5,"B","A"))))</f>
        <v>F</v>
      </c>
      <c r="AJ8" s="13" t="str">
        <f>IF(AI8="A","4,0",IF(AI8="B","3,0",IF(AI8="C","2,0",IF(AI8="D","1,0","0"))))</f>
        <v>0</v>
      </c>
      <c r="AK8" s="10"/>
      <c r="AL8" s="11"/>
      <c r="AM8" s="14">
        <f>AK8*0.4+AL8*0.6</f>
        <v>0</v>
      </c>
      <c r="AN8" s="12" t="str">
        <f>IF(AM8&lt;4,"F",IF(AM8&lt;5.5,"D",IF(AM8&lt;7,"C",IF(AM8&lt;8.5,"B","A"))))</f>
        <v>F</v>
      </c>
      <c r="AO8" s="13" t="str">
        <f>IF(AN8="A","4,0",IF(AN8="B","3,0",IF(AN8="C","2,0",IF(AN8="D","1,0","0"))))</f>
        <v>0</v>
      </c>
    </row>
    <row r="9" spans="1:41" ht="18" customHeight="1">
      <c r="A9" s="6">
        <v>2</v>
      </c>
      <c r="B9" s="26" t="s">
        <v>470</v>
      </c>
      <c r="C9" s="113" t="s">
        <v>22</v>
      </c>
      <c r="D9" s="45" t="s">
        <v>471</v>
      </c>
      <c r="E9" s="84" t="s">
        <v>472</v>
      </c>
      <c r="F9" s="15">
        <f>(K9*$G$6+P9*$L$6+Z9*$V$6+AE9*$AA$6+AJ9*$AF$6+AO9*$AK$6)/$F$6</f>
        <v>3.0625</v>
      </c>
      <c r="G9" s="10">
        <v>9.8</v>
      </c>
      <c r="H9" s="11">
        <v>8</v>
      </c>
      <c r="I9" s="14">
        <f>G9*0.4+H9*0.6</f>
        <v>8.72</v>
      </c>
      <c r="J9" s="12" t="str">
        <f aca="true" t="shared" si="3" ref="J9:J23">IF(I9&lt;4,"F",IF(I9&lt;5.5,"D",IF(I9&lt;7,"C",IF(I9&lt;8.5,"B","A"))))</f>
        <v>A</v>
      </c>
      <c r="K9" s="23" t="str">
        <f aca="true" t="shared" si="4" ref="K9:K23">IF(J9="A","4,0",IF(J9="B","3,0",IF(J9="C","2,0",IF(J9="D","1,0","0"))))</f>
        <v>4,0</v>
      </c>
      <c r="L9" s="186">
        <v>9</v>
      </c>
      <c r="M9" s="57">
        <v>8</v>
      </c>
      <c r="N9" s="14">
        <f t="shared" si="0"/>
        <v>8.4</v>
      </c>
      <c r="O9" s="12" t="str">
        <f aca="true" t="shared" si="5" ref="O9:O17">IF(N9&lt;4,"F",IF(N9&lt;5.5,"D",IF(N9&lt;7,"C",IF(N9&lt;8.5,"B","A"))))</f>
        <v>B</v>
      </c>
      <c r="P9" s="13" t="str">
        <f aca="true" t="shared" si="6" ref="P9:P33">IF(O9="A","4,0",IF(O9="B","3,0",IF(O9="C","2,0",IF(O9="D","1,0","0"))))</f>
        <v>3,0</v>
      </c>
      <c r="Q9" s="10">
        <v>8</v>
      </c>
      <c r="R9" s="11">
        <v>8</v>
      </c>
      <c r="S9" s="14">
        <f t="shared" si="1"/>
        <v>8</v>
      </c>
      <c r="T9" s="12" t="str">
        <f aca="true" t="shared" si="7" ref="T9:T17">IF(S9&lt;4,"F",IF(S9&lt;5.5,"D",IF(S9&lt;7,"C",IF(S9&lt;8.5,"B","A"))))</f>
        <v>B</v>
      </c>
      <c r="U9" s="13" t="str">
        <f aca="true" t="shared" si="8" ref="U9:U17">IF(T9="A","4,0",IF(T9="B","3,0",IF(T9="C","2,0",IF(T9="D","1,0","0"))))</f>
        <v>3,0</v>
      </c>
      <c r="V9" s="10">
        <v>8</v>
      </c>
      <c r="W9" s="11">
        <v>8</v>
      </c>
      <c r="X9" s="14">
        <f t="shared" si="2"/>
        <v>8</v>
      </c>
      <c r="Y9" s="12" t="str">
        <f aca="true" t="shared" si="9" ref="Y9:Y17">IF(X9&lt;4,"F",IF(X9&lt;5.5,"D",IF(X9&lt;7,"C",IF(X9&lt;8.5,"B","A"))))</f>
        <v>B</v>
      </c>
      <c r="Z9" s="13" t="str">
        <f aca="true" t="shared" si="10" ref="Z9:Z33">IF(Y9="A","4,0",IF(Y9="B","3,0",IF(Y9="C","2,0",IF(Y9="D","1,0","0"))))</f>
        <v>3,0</v>
      </c>
      <c r="AA9" s="186">
        <v>8</v>
      </c>
      <c r="AB9" s="56">
        <v>6</v>
      </c>
      <c r="AC9" s="14">
        <f>AA9*0.4+AB9*0.6</f>
        <v>6.8</v>
      </c>
      <c r="AD9" s="12" t="str">
        <f aca="true" t="shared" si="11" ref="AD9:AD17">IF(AC9&lt;4,"F",IF(AC9&lt;5.5,"D",IF(AC9&lt;7,"C",IF(AC9&lt;8.5,"B","A"))))</f>
        <v>C</v>
      </c>
      <c r="AE9" s="13" t="str">
        <f aca="true" t="shared" si="12" ref="AE9:AE33">IF(AD9="A","4,0",IF(AD9="B","3,0",IF(AD9="C","2,0",IF(AD9="D","1,0","0"))))</f>
        <v>2,0</v>
      </c>
      <c r="AF9" s="186">
        <v>8</v>
      </c>
      <c r="AG9" s="57">
        <v>7</v>
      </c>
      <c r="AH9" s="14">
        <f>AF9*0.4+AG9*0.6</f>
        <v>7.4</v>
      </c>
      <c r="AI9" s="12" t="str">
        <f aca="true" t="shared" si="13" ref="AI9:AI17">IF(AH9&lt;4,"F",IF(AH9&lt;5.5,"D",IF(AH9&lt;7,"C",IF(AH9&lt;8.5,"B","A"))))</f>
        <v>B</v>
      </c>
      <c r="AJ9" s="13" t="str">
        <f aca="true" t="shared" si="14" ref="AJ9:AJ33">IF(AI9="A","4,0",IF(AI9="B","3,0",IF(AI9="C","2,0",IF(AI9="D","1,0","0"))))</f>
        <v>3,0</v>
      </c>
      <c r="AK9" s="10">
        <v>7</v>
      </c>
      <c r="AL9" s="11">
        <v>7</v>
      </c>
      <c r="AM9" s="14">
        <f>AK9*0.4+AL9*0.6</f>
        <v>7</v>
      </c>
      <c r="AN9" s="12" t="str">
        <f aca="true" t="shared" si="15" ref="AN9:AN17">IF(AM9&lt;4,"F",IF(AM9&lt;5.5,"D",IF(AM9&lt;7,"C",IF(AM9&lt;8.5,"B","A"))))</f>
        <v>B</v>
      </c>
      <c r="AO9" s="13" t="str">
        <f aca="true" t="shared" si="16" ref="AO9:AO23">IF(AN9="A","4,0",IF(AN9="B","3,0",IF(AN9="C","2,0",IF(AN9="D","1,0","0"))))</f>
        <v>3,0</v>
      </c>
    </row>
    <row r="10" spans="1:41" ht="18" customHeight="1">
      <c r="A10" s="6">
        <v>3</v>
      </c>
      <c r="B10" s="26" t="s">
        <v>473</v>
      </c>
      <c r="C10" s="22" t="s">
        <v>474</v>
      </c>
      <c r="D10" s="45" t="s">
        <v>475</v>
      </c>
      <c r="E10" s="84" t="s">
        <v>476</v>
      </c>
      <c r="F10" s="15">
        <f aca="true" t="shared" si="17" ref="F10:F29">(K10*$G$6+P10*$L$6+Z10*$V$6+AE10*$AA$6+AJ10*$AF$6+AO10*$AK$6)/$F$6</f>
        <v>2.625</v>
      </c>
      <c r="G10" s="10">
        <v>5.4</v>
      </c>
      <c r="H10" s="11">
        <v>5</v>
      </c>
      <c r="I10" s="14">
        <f aca="true" t="shared" si="18" ref="I10:I20">G10*0.4+H10*0.6</f>
        <v>5.16</v>
      </c>
      <c r="J10" s="12" t="str">
        <f t="shared" si="3"/>
        <v>D</v>
      </c>
      <c r="K10" s="13" t="str">
        <f t="shared" si="4"/>
        <v>1,0</v>
      </c>
      <c r="L10" s="186">
        <v>9</v>
      </c>
      <c r="M10" s="57">
        <v>7</v>
      </c>
      <c r="N10" s="14">
        <f t="shared" si="0"/>
        <v>7.800000000000001</v>
      </c>
      <c r="O10" s="12" t="str">
        <f t="shared" si="5"/>
        <v>B</v>
      </c>
      <c r="P10" s="13" t="str">
        <f t="shared" si="6"/>
        <v>3,0</v>
      </c>
      <c r="Q10" s="10">
        <v>8</v>
      </c>
      <c r="R10" s="11">
        <v>8</v>
      </c>
      <c r="S10" s="14">
        <f t="shared" si="1"/>
        <v>8</v>
      </c>
      <c r="T10" s="12" t="str">
        <f t="shared" si="7"/>
        <v>B</v>
      </c>
      <c r="U10" s="13" t="str">
        <f t="shared" si="8"/>
        <v>3,0</v>
      </c>
      <c r="V10" s="10">
        <v>8.2</v>
      </c>
      <c r="W10" s="11">
        <v>9</v>
      </c>
      <c r="X10" s="14">
        <f t="shared" si="2"/>
        <v>8.68</v>
      </c>
      <c r="Y10" s="12" t="str">
        <f t="shared" si="9"/>
        <v>A</v>
      </c>
      <c r="Z10" s="13" t="str">
        <f t="shared" si="10"/>
        <v>4,0</v>
      </c>
      <c r="AA10" s="56">
        <v>8.3</v>
      </c>
      <c r="AB10" s="57">
        <v>7</v>
      </c>
      <c r="AC10" s="14">
        <f aca="true" t="shared" si="19" ref="AC10:AC20">AA10*0.4+AB10*0.6</f>
        <v>7.5200000000000005</v>
      </c>
      <c r="AD10" s="12" t="str">
        <f t="shared" si="11"/>
        <v>B</v>
      </c>
      <c r="AE10" s="13" t="str">
        <f t="shared" si="12"/>
        <v>3,0</v>
      </c>
      <c r="AF10" s="186">
        <v>7</v>
      </c>
      <c r="AG10" s="57">
        <v>8</v>
      </c>
      <c r="AH10" s="14">
        <f aca="true" t="shared" si="20" ref="AH10:AH20">AF10*0.4+AG10*0.6</f>
        <v>7.6</v>
      </c>
      <c r="AI10" s="12" t="str">
        <f t="shared" si="13"/>
        <v>B</v>
      </c>
      <c r="AJ10" s="13" t="str">
        <f t="shared" si="14"/>
        <v>3,0</v>
      </c>
      <c r="AK10" s="10">
        <v>7.6</v>
      </c>
      <c r="AL10" s="11">
        <v>8</v>
      </c>
      <c r="AM10" s="14">
        <f aca="true" t="shared" si="21" ref="AM10:AM20">AK10*0.4+AL10*0.6</f>
        <v>7.84</v>
      </c>
      <c r="AN10" s="12" t="str">
        <f t="shared" si="15"/>
        <v>B</v>
      </c>
      <c r="AO10" s="13" t="str">
        <f t="shared" si="16"/>
        <v>3,0</v>
      </c>
    </row>
    <row r="11" spans="1:41" ht="18" customHeight="1">
      <c r="A11" s="6">
        <v>4</v>
      </c>
      <c r="B11" s="26" t="s">
        <v>477</v>
      </c>
      <c r="C11" s="22" t="s">
        <v>478</v>
      </c>
      <c r="D11" s="45" t="s">
        <v>23</v>
      </c>
      <c r="E11" s="82" t="s">
        <v>479</v>
      </c>
      <c r="F11" s="15"/>
      <c r="G11" s="10"/>
      <c r="H11" s="11"/>
      <c r="I11" s="14">
        <f t="shared" si="18"/>
        <v>0</v>
      </c>
      <c r="J11" s="12" t="str">
        <f t="shared" si="3"/>
        <v>F</v>
      </c>
      <c r="K11" s="13" t="str">
        <f t="shared" si="4"/>
        <v>0</v>
      </c>
      <c r="L11" s="56"/>
      <c r="M11" s="57"/>
      <c r="N11" s="14">
        <f t="shared" si="0"/>
        <v>0</v>
      </c>
      <c r="O11" s="12" t="str">
        <f t="shared" si="5"/>
        <v>F</v>
      </c>
      <c r="P11" s="13" t="str">
        <f t="shared" si="6"/>
        <v>0</v>
      </c>
      <c r="Q11" s="10"/>
      <c r="R11" s="11"/>
      <c r="S11" s="14">
        <f t="shared" si="1"/>
        <v>0</v>
      </c>
      <c r="T11" s="12" t="str">
        <f t="shared" si="7"/>
        <v>F</v>
      </c>
      <c r="U11" s="13" t="str">
        <f t="shared" si="8"/>
        <v>0</v>
      </c>
      <c r="V11" s="10"/>
      <c r="W11" s="11"/>
      <c r="X11" s="14">
        <f t="shared" si="2"/>
        <v>0</v>
      </c>
      <c r="Y11" s="12" t="str">
        <f t="shared" si="9"/>
        <v>F</v>
      </c>
      <c r="Z11" s="13" t="str">
        <f t="shared" si="10"/>
        <v>0</v>
      </c>
      <c r="AA11" s="56"/>
      <c r="AB11" s="57"/>
      <c r="AC11" s="14">
        <f t="shared" si="19"/>
        <v>0</v>
      </c>
      <c r="AD11" s="12" t="str">
        <f t="shared" si="11"/>
        <v>F</v>
      </c>
      <c r="AE11" s="13" t="str">
        <f t="shared" si="12"/>
        <v>0</v>
      </c>
      <c r="AF11" s="56"/>
      <c r="AG11" s="57"/>
      <c r="AH11" s="14">
        <f t="shared" si="20"/>
        <v>0</v>
      </c>
      <c r="AI11" s="12" t="str">
        <f t="shared" si="13"/>
        <v>F</v>
      </c>
      <c r="AJ11" s="13" t="str">
        <f t="shared" si="14"/>
        <v>0</v>
      </c>
      <c r="AK11" s="63"/>
      <c r="AL11" s="11"/>
      <c r="AM11" s="14">
        <f t="shared" si="21"/>
        <v>0</v>
      </c>
      <c r="AN11" s="12" t="str">
        <f t="shared" si="15"/>
        <v>F</v>
      </c>
      <c r="AO11" s="13" t="str">
        <f t="shared" si="16"/>
        <v>0</v>
      </c>
    </row>
    <row r="12" spans="1:41" ht="18" customHeight="1">
      <c r="A12" s="6">
        <v>5</v>
      </c>
      <c r="B12" s="26" t="s">
        <v>480</v>
      </c>
      <c r="C12" s="77" t="s">
        <v>481</v>
      </c>
      <c r="D12" s="78" t="s">
        <v>64</v>
      </c>
      <c r="E12" s="79" t="s">
        <v>88</v>
      </c>
      <c r="F12" s="15">
        <f t="shared" si="17"/>
        <v>0</v>
      </c>
      <c r="G12" s="10"/>
      <c r="H12" s="11"/>
      <c r="I12" s="14">
        <f t="shared" si="18"/>
        <v>0</v>
      </c>
      <c r="J12" s="12" t="str">
        <f t="shared" si="3"/>
        <v>F</v>
      </c>
      <c r="K12" s="13" t="str">
        <f t="shared" si="4"/>
        <v>0</v>
      </c>
      <c r="L12" s="56"/>
      <c r="M12" s="57"/>
      <c r="N12" s="14">
        <f t="shared" si="0"/>
        <v>0</v>
      </c>
      <c r="O12" s="12" t="str">
        <f t="shared" si="5"/>
        <v>F</v>
      </c>
      <c r="P12" s="13" t="str">
        <f t="shared" si="6"/>
        <v>0</v>
      </c>
      <c r="Q12" s="10"/>
      <c r="R12" s="11"/>
      <c r="S12" s="14">
        <f t="shared" si="1"/>
        <v>0</v>
      </c>
      <c r="T12" s="12" t="str">
        <f t="shared" si="7"/>
        <v>F</v>
      </c>
      <c r="U12" s="13" t="str">
        <f t="shared" si="8"/>
        <v>0</v>
      </c>
      <c r="V12" s="10">
        <v>8</v>
      </c>
      <c r="W12" s="11"/>
      <c r="X12" s="14">
        <f t="shared" si="2"/>
        <v>3.2</v>
      </c>
      <c r="Y12" s="12" t="str">
        <f t="shared" si="9"/>
        <v>F</v>
      </c>
      <c r="Z12" s="13" t="str">
        <f t="shared" si="10"/>
        <v>0</v>
      </c>
      <c r="AA12" s="56">
        <v>7.3</v>
      </c>
      <c r="AB12" s="57"/>
      <c r="AC12" s="14">
        <f t="shared" si="19"/>
        <v>2.92</v>
      </c>
      <c r="AD12" s="12" t="str">
        <f t="shared" si="11"/>
        <v>F</v>
      </c>
      <c r="AE12" s="13" t="str">
        <f t="shared" si="12"/>
        <v>0</v>
      </c>
      <c r="AF12" s="56"/>
      <c r="AG12" s="57"/>
      <c r="AH12" s="14">
        <f t="shared" si="20"/>
        <v>0</v>
      </c>
      <c r="AI12" s="12" t="str">
        <f t="shared" si="13"/>
        <v>F</v>
      </c>
      <c r="AJ12" s="13" t="str">
        <f t="shared" si="14"/>
        <v>0</v>
      </c>
      <c r="AK12" s="63"/>
      <c r="AL12" s="11"/>
      <c r="AM12" s="14">
        <f t="shared" si="21"/>
        <v>0</v>
      </c>
      <c r="AN12" s="12" t="str">
        <f t="shared" si="15"/>
        <v>F</v>
      </c>
      <c r="AO12" s="13" t="str">
        <f t="shared" si="16"/>
        <v>0</v>
      </c>
    </row>
    <row r="13" spans="1:41" ht="18" customHeight="1">
      <c r="A13" s="6">
        <v>6</v>
      </c>
      <c r="B13" s="26" t="s">
        <v>482</v>
      </c>
      <c r="C13" s="22" t="s">
        <v>483</v>
      </c>
      <c r="D13" s="85" t="s">
        <v>74</v>
      </c>
      <c r="E13" s="74" t="s">
        <v>484</v>
      </c>
      <c r="F13" s="15"/>
      <c r="G13" s="10"/>
      <c r="H13" s="11"/>
      <c r="I13" s="14">
        <f t="shared" si="18"/>
        <v>0</v>
      </c>
      <c r="J13" s="12" t="str">
        <f t="shared" si="3"/>
        <v>F</v>
      </c>
      <c r="K13" s="13" t="str">
        <f t="shared" si="4"/>
        <v>0</v>
      </c>
      <c r="L13" s="56"/>
      <c r="M13" s="57"/>
      <c r="N13" s="14">
        <f t="shared" si="0"/>
        <v>0</v>
      </c>
      <c r="O13" s="12" t="str">
        <f t="shared" si="5"/>
        <v>F</v>
      </c>
      <c r="P13" s="13" t="str">
        <f t="shared" si="6"/>
        <v>0</v>
      </c>
      <c r="Q13" s="10"/>
      <c r="R13" s="11"/>
      <c r="S13" s="14">
        <f t="shared" si="1"/>
        <v>0</v>
      </c>
      <c r="T13" s="12" t="str">
        <f t="shared" si="7"/>
        <v>F</v>
      </c>
      <c r="U13" s="13" t="str">
        <f t="shared" si="8"/>
        <v>0</v>
      </c>
      <c r="V13" s="10">
        <v>7</v>
      </c>
      <c r="W13" s="11"/>
      <c r="X13" s="14">
        <f t="shared" si="2"/>
        <v>2.8000000000000003</v>
      </c>
      <c r="Y13" s="12" t="str">
        <f t="shared" si="9"/>
        <v>F</v>
      </c>
      <c r="Z13" s="13" t="str">
        <f t="shared" si="10"/>
        <v>0</v>
      </c>
      <c r="AA13" s="56"/>
      <c r="AB13" s="57"/>
      <c r="AC13" s="14">
        <f t="shared" si="19"/>
        <v>0</v>
      </c>
      <c r="AD13" s="12" t="str">
        <f t="shared" si="11"/>
        <v>F</v>
      </c>
      <c r="AE13" s="13" t="str">
        <f t="shared" si="12"/>
        <v>0</v>
      </c>
      <c r="AF13" s="56"/>
      <c r="AG13" s="57"/>
      <c r="AH13" s="14">
        <f t="shared" si="20"/>
        <v>0</v>
      </c>
      <c r="AI13" s="12" t="str">
        <f t="shared" si="13"/>
        <v>F</v>
      </c>
      <c r="AJ13" s="13" t="str">
        <f t="shared" si="14"/>
        <v>0</v>
      </c>
      <c r="AK13" s="63"/>
      <c r="AL13" s="11"/>
      <c r="AM13" s="14">
        <f t="shared" si="21"/>
        <v>0</v>
      </c>
      <c r="AN13" s="12" t="str">
        <f t="shared" si="15"/>
        <v>F</v>
      </c>
      <c r="AO13" s="13" t="str">
        <f t="shared" si="16"/>
        <v>0</v>
      </c>
    </row>
    <row r="14" spans="1:41" ht="18" customHeight="1">
      <c r="A14" s="6">
        <v>7</v>
      </c>
      <c r="B14" s="26" t="s">
        <v>485</v>
      </c>
      <c r="C14" s="70" t="s">
        <v>486</v>
      </c>
      <c r="D14" s="71" t="s">
        <v>26</v>
      </c>
      <c r="E14" s="72" t="s">
        <v>487</v>
      </c>
      <c r="F14" s="15">
        <f t="shared" si="17"/>
        <v>2.75</v>
      </c>
      <c r="G14" s="63">
        <v>7</v>
      </c>
      <c r="H14" s="11">
        <v>5</v>
      </c>
      <c r="I14" s="14">
        <f t="shared" si="18"/>
        <v>5.800000000000001</v>
      </c>
      <c r="J14" s="12" t="str">
        <f t="shared" si="3"/>
        <v>C</v>
      </c>
      <c r="K14" s="13" t="str">
        <f t="shared" si="4"/>
        <v>2,0</v>
      </c>
      <c r="L14" s="186">
        <v>8</v>
      </c>
      <c r="M14" s="57">
        <v>8</v>
      </c>
      <c r="N14" s="14">
        <f aca="true" t="shared" si="22" ref="N14:N20">L14*0.4+M14*0.6</f>
        <v>8</v>
      </c>
      <c r="O14" s="12" t="str">
        <f t="shared" si="5"/>
        <v>B</v>
      </c>
      <c r="P14" s="13" t="str">
        <f t="shared" si="6"/>
        <v>3,0</v>
      </c>
      <c r="Q14" s="10"/>
      <c r="R14" s="11"/>
      <c r="S14" s="14">
        <f aca="true" t="shared" si="23" ref="S14:S20">Q14*0.4+R14*0.6</f>
        <v>0</v>
      </c>
      <c r="T14" s="12" t="str">
        <f t="shared" si="7"/>
        <v>F</v>
      </c>
      <c r="U14" s="13" t="str">
        <f t="shared" si="8"/>
        <v>0</v>
      </c>
      <c r="V14" s="10">
        <v>8</v>
      </c>
      <c r="W14" s="11">
        <v>8</v>
      </c>
      <c r="X14" s="14">
        <f aca="true" t="shared" si="24" ref="X14:X20">V14*0.4+W14*0.6</f>
        <v>8</v>
      </c>
      <c r="Y14" s="12" t="str">
        <f t="shared" si="9"/>
        <v>B</v>
      </c>
      <c r="Z14" s="13" t="str">
        <f t="shared" si="10"/>
        <v>3,0</v>
      </c>
      <c r="AA14" s="56">
        <v>8</v>
      </c>
      <c r="AB14" s="57">
        <v>8</v>
      </c>
      <c r="AC14" s="14">
        <f t="shared" si="19"/>
        <v>8</v>
      </c>
      <c r="AD14" s="12" t="str">
        <f t="shared" si="11"/>
        <v>B</v>
      </c>
      <c r="AE14" s="13" t="str">
        <f t="shared" si="12"/>
        <v>3,0</v>
      </c>
      <c r="AF14" s="56">
        <v>7.6</v>
      </c>
      <c r="AG14" s="57">
        <v>7</v>
      </c>
      <c r="AH14" s="14">
        <f t="shared" si="20"/>
        <v>7.24</v>
      </c>
      <c r="AI14" s="12" t="str">
        <f t="shared" si="13"/>
        <v>B</v>
      </c>
      <c r="AJ14" s="13" t="str">
        <f t="shared" si="14"/>
        <v>3,0</v>
      </c>
      <c r="AK14" s="63">
        <v>7</v>
      </c>
      <c r="AL14" s="11">
        <v>7</v>
      </c>
      <c r="AM14" s="14">
        <f t="shared" si="21"/>
        <v>7</v>
      </c>
      <c r="AN14" s="12" t="str">
        <f t="shared" si="15"/>
        <v>B</v>
      </c>
      <c r="AO14" s="13" t="str">
        <f t="shared" si="16"/>
        <v>3,0</v>
      </c>
    </row>
    <row r="15" spans="1:43" ht="18" customHeight="1">
      <c r="A15" s="6">
        <v>8</v>
      </c>
      <c r="B15" s="26" t="s">
        <v>488</v>
      </c>
      <c r="C15" s="22" t="s">
        <v>65</v>
      </c>
      <c r="D15" s="45" t="s">
        <v>66</v>
      </c>
      <c r="E15" s="82" t="s">
        <v>72</v>
      </c>
      <c r="F15" s="15">
        <f t="shared" si="17"/>
        <v>0</v>
      </c>
      <c r="G15" s="10"/>
      <c r="H15" s="11"/>
      <c r="I15" s="14">
        <f t="shared" si="18"/>
        <v>0</v>
      </c>
      <c r="J15" s="12" t="str">
        <f t="shared" si="3"/>
        <v>F</v>
      </c>
      <c r="K15" s="13" t="str">
        <f t="shared" si="4"/>
        <v>0</v>
      </c>
      <c r="L15" s="56"/>
      <c r="M15" s="57"/>
      <c r="N15" s="14">
        <f t="shared" si="22"/>
        <v>0</v>
      </c>
      <c r="O15" s="12" t="str">
        <f t="shared" si="5"/>
        <v>F</v>
      </c>
      <c r="P15" s="13" t="str">
        <f t="shared" si="6"/>
        <v>0</v>
      </c>
      <c r="Q15" s="10"/>
      <c r="R15" s="11"/>
      <c r="S15" s="14">
        <f t="shared" si="23"/>
        <v>0</v>
      </c>
      <c r="T15" s="12" t="str">
        <f t="shared" si="7"/>
        <v>F</v>
      </c>
      <c r="U15" s="13" t="str">
        <f t="shared" si="8"/>
        <v>0</v>
      </c>
      <c r="V15" s="10"/>
      <c r="W15" s="11"/>
      <c r="X15" s="14">
        <f t="shared" si="24"/>
        <v>0</v>
      </c>
      <c r="Y15" s="12" t="str">
        <f t="shared" si="9"/>
        <v>F</v>
      </c>
      <c r="Z15" s="13" t="str">
        <f t="shared" si="10"/>
        <v>0</v>
      </c>
      <c r="AA15" s="56"/>
      <c r="AB15" s="57"/>
      <c r="AC15" s="14">
        <f t="shared" si="19"/>
        <v>0</v>
      </c>
      <c r="AD15" s="12" t="str">
        <f t="shared" si="11"/>
        <v>F</v>
      </c>
      <c r="AE15" s="13" t="str">
        <f t="shared" si="12"/>
        <v>0</v>
      </c>
      <c r="AF15" s="56"/>
      <c r="AG15" s="57"/>
      <c r="AH15" s="14">
        <f t="shared" si="20"/>
        <v>0</v>
      </c>
      <c r="AI15" s="12" t="str">
        <f t="shared" si="13"/>
        <v>F</v>
      </c>
      <c r="AJ15" s="13" t="str">
        <f t="shared" si="14"/>
        <v>0</v>
      </c>
      <c r="AK15" s="63"/>
      <c r="AL15" s="11"/>
      <c r="AM15" s="14">
        <f t="shared" si="21"/>
        <v>0</v>
      </c>
      <c r="AN15" s="12" t="str">
        <f t="shared" si="15"/>
        <v>F</v>
      </c>
      <c r="AO15" s="13" t="str">
        <f t="shared" si="16"/>
        <v>0</v>
      </c>
      <c r="AQ15" s="2" t="s">
        <v>19</v>
      </c>
    </row>
    <row r="16" spans="1:41" ht="18" customHeight="1">
      <c r="A16" s="6">
        <v>9</v>
      </c>
      <c r="B16" s="26" t="s">
        <v>489</v>
      </c>
      <c r="C16" s="22" t="s">
        <v>90</v>
      </c>
      <c r="D16" s="45" t="s">
        <v>69</v>
      </c>
      <c r="E16" s="82" t="s">
        <v>490</v>
      </c>
      <c r="F16" s="15">
        <f t="shared" si="17"/>
        <v>2.6875</v>
      </c>
      <c r="G16" s="10">
        <v>8.2</v>
      </c>
      <c r="H16" s="10"/>
      <c r="I16" s="14">
        <f t="shared" si="18"/>
        <v>3.28</v>
      </c>
      <c r="J16" s="12" t="str">
        <f t="shared" si="3"/>
        <v>F</v>
      </c>
      <c r="K16" s="13" t="str">
        <f t="shared" si="4"/>
        <v>0</v>
      </c>
      <c r="L16" s="56">
        <v>9</v>
      </c>
      <c r="M16" s="57">
        <v>7</v>
      </c>
      <c r="N16" s="14">
        <f t="shared" si="22"/>
        <v>7.800000000000001</v>
      </c>
      <c r="O16" s="12" t="str">
        <f t="shared" si="5"/>
        <v>B</v>
      </c>
      <c r="P16" s="13" t="str">
        <f t="shared" si="6"/>
        <v>3,0</v>
      </c>
      <c r="Q16" s="10"/>
      <c r="R16" s="11"/>
      <c r="S16" s="14">
        <f t="shared" si="23"/>
        <v>0</v>
      </c>
      <c r="T16" s="12" t="str">
        <f t="shared" si="7"/>
        <v>F</v>
      </c>
      <c r="U16" s="13" t="str">
        <f t="shared" si="8"/>
        <v>0</v>
      </c>
      <c r="V16" s="10">
        <v>8.6</v>
      </c>
      <c r="W16" s="11">
        <v>9</v>
      </c>
      <c r="X16" s="14">
        <f t="shared" si="24"/>
        <v>8.84</v>
      </c>
      <c r="Y16" s="12" t="str">
        <f t="shared" si="9"/>
        <v>A</v>
      </c>
      <c r="Z16" s="13" t="str">
        <f t="shared" si="10"/>
        <v>4,0</v>
      </c>
      <c r="AA16" s="56">
        <v>9.3</v>
      </c>
      <c r="AB16" s="57">
        <v>9</v>
      </c>
      <c r="AC16" s="14">
        <f t="shared" si="19"/>
        <v>9.120000000000001</v>
      </c>
      <c r="AD16" s="12" t="str">
        <f t="shared" si="11"/>
        <v>A</v>
      </c>
      <c r="AE16" s="13" t="str">
        <f t="shared" si="12"/>
        <v>4,0</v>
      </c>
      <c r="AF16" s="186">
        <v>8</v>
      </c>
      <c r="AG16" s="57">
        <v>9</v>
      </c>
      <c r="AH16" s="14">
        <f t="shared" si="20"/>
        <v>8.6</v>
      </c>
      <c r="AI16" s="12" t="str">
        <f t="shared" si="13"/>
        <v>A</v>
      </c>
      <c r="AJ16" s="13" t="str">
        <f t="shared" si="14"/>
        <v>4,0</v>
      </c>
      <c r="AK16" s="10">
        <v>8</v>
      </c>
      <c r="AL16" s="11">
        <v>8</v>
      </c>
      <c r="AM16" s="14">
        <f t="shared" si="21"/>
        <v>8</v>
      </c>
      <c r="AN16" s="12" t="str">
        <f t="shared" si="15"/>
        <v>B</v>
      </c>
      <c r="AO16" s="13" t="str">
        <f t="shared" si="16"/>
        <v>3,0</v>
      </c>
    </row>
    <row r="17" spans="1:41" ht="18" customHeight="1">
      <c r="A17" s="6">
        <v>10</v>
      </c>
      <c r="B17" s="26" t="s">
        <v>491</v>
      </c>
      <c r="C17" s="22" t="s">
        <v>81</v>
      </c>
      <c r="D17" s="85" t="s">
        <v>69</v>
      </c>
      <c r="E17" s="82" t="s">
        <v>492</v>
      </c>
      <c r="F17" s="15">
        <f t="shared" si="17"/>
        <v>0.625</v>
      </c>
      <c r="G17" s="10"/>
      <c r="H17" s="11"/>
      <c r="I17" s="14">
        <f t="shared" si="18"/>
        <v>0</v>
      </c>
      <c r="J17" s="12" t="str">
        <f t="shared" si="3"/>
        <v>F</v>
      </c>
      <c r="K17" s="13" t="str">
        <f t="shared" si="4"/>
        <v>0</v>
      </c>
      <c r="L17" s="56">
        <v>9</v>
      </c>
      <c r="M17" s="57">
        <v>8</v>
      </c>
      <c r="N17" s="14">
        <f t="shared" si="22"/>
        <v>8.4</v>
      </c>
      <c r="O17" s="12" t="str">
        <f t="shared" si="5"/>
        <v>B</v>
      </c>
      <c r="P17" s="13" t="str">
        <f t="shared" si="6"/>
        <v>3,0</v>
      </c>
      <c r="Q17" s="10"/>
      <c r="R17" s="11"/>
      <c r="S17" s="14">
        <f t="shared" si="23"/>
        <v>0</v>
      </c>
      <c r="T17" s="12" t="str">
        <f t="shared" si="7"/>
        <v>F</v>
      </c>
      <c r="U17" s="13" t="str">
        <f t="shared" si="8"/>
        <v>0</v>
      </c>
      <c r="V17" s="10">
        <v>7.4</v>
      </c>
      <c r="W17" s="11">
        <v>6</v>
      </c>
      <c r="X17" s="14">
        <f t="shared" si="24"/>
        <v>6.5600000000000005</v>
      </c>
      <c r="Y17" s="12" t="str">
        <f t="shared" si="9"/>
        <v>C</v>
      </c>
      <c r="Z17" s="13" t="str">
        <f t="shared" si="10"/>
        <v>2,0</v>
      </c>
      <c r="AA17" s="56">
        <v>8.3</v>
      </c>
      <c r="AB17" s="57"/>
      <c r="AC17" s="14">
        <f t="shared" si="19"/>
        <v>3.3200000000000003</v>
      </c>
      <c r="AD17" s="12" t="str">
        <f t="shared" si="11"/>
        <v>F</v>
      </c>
      <c r="AE17" s="13" t="str">
        <f t="shared" si="12"/>
        <v>0</v>
      </c>
      <c r="AF17" s="56"/>
      <c r="AG17" s="57"/>
      <c r="AH17" s="14">
        <f t="shared" si="20"/>
        <v>0</v>
      </c>
      <c r="AI17" s="12" t="str">
        <f t="shared" si="13"/>
        <v>F</v>
      </c>
      <c r="AJ17" s="13" t="str">
        <f t="shared" si="14"/>
        <v>0</v>
      </c>
      <c r="AK17" s="10"/>
      <c r="AL17" s="11"/>
      <c r="AM17" s="14">
        <f t="shared" si="21"/>
        <v>0</v>
      </c>
      <c r="AN17" s="12" t="str">
        <f t="shared" si="15"/>
        <v>F</v>
      </c>
      <c r="AO17" s="13" t="str">
        <f t="shared" si="16"/>
        <v>0</v>
      </c>
    </row>
    <row r="18" spans="1:41" ht="18" customHeight="1">
      <c r="A18" s="6">
        <v>11</v>
      </c>
      <c r="B18" s="26" t="s">
        <v>493</v>
      </c>
      <c r="C18" s="22" t="s">
        <v>494</v>
      </c>
      <c r="D18" s="45" t="s">
        <v>319</v>
      </c>
      <c r="E18" s="84" t="s">
        <v>495</v>
      </c>
      <c r="F18" s="15">
        <f t="shared" si="17"/>
        <v>1.875</v>
      </c>
      <c r="G18" s="10"/>
      <c r="H18" s="11"/>
      <c r="I18" s="14">
        <f t="shared" si="18"/>
        <v>0</v>
      </c>
      <c r="J18" s="12" t="str">
        <f t="shared" si="3"/>
        <v>F</v>
      </c>
      <c r="K18" s="13" t="str">
        <f t="shared" si="4"/>
        <v>0</v>
      </c>
      <c r="L18" s="56">
        <v>9</v>
      </c>
      <c r="M18" s="57">
        <v>8</v>
      </c>
      <c r="N18" s="14">
        <f t="shared" si="22"/>
        <v>8.4</v>
      </c>
      <c r="O18" s="12" t="str">
        <f aca="true" t="shared" si="25" ref="O18:O23">IF(N18&lt;4,"F",IF(N18&lt;5.5,"D",IF(N18&lt;7,"C",IF(N18&lt;8.5,"B","A"))))</f>
        <v>B</v>
      </c>
      <c r="P18" s="13" t="str">
        <f t="shared" si="6"/>
        <v>3,0</v>
      </c>
      <c r="Q18" s="10"/>
      <c r="R18" s="11"/>
      <c r="S18" s="14">
        <f t="shared" si="23"/>
        <v>0</v>
      </c>
      <c r="T18" s="12" t="str">
        <f aca="true" t="shared" si="26" ref="T18:T23">IF(S18&lt;4,"F",IF(S18&lt;5.5,"D",IF(S18&lt;7,"C",IF(S18&lt;8.5,"B","A"))))</f>
        <v>F</v>
      </c>
      <c r="U18" s="13" t="str">
        <f aca="true" t="shared" si="27" ref="U18:U23">IF(T18="A","4,0",IF(T18="B","3,0",IF(T18="C","2,0",IF(T18="D","1,0","0"))))</f>
        <v>0</v>
      </c>
      <c r="V18" s="10">
        <v>8.2</v>
      </c>
      <c r="W18" s="11">
        <v>8</v>
      </c>
      <c r="X18" s="14">
        <f t="shared" si="24"/>
        <v>8.08</v>
      </c>
      <c r="Y18" s="12" t="str">
        <f aca="true" t="shared" si="28" ref="Y18:Y23">IF(X18&lt;4,"F",IF(X18&lt;5.5,"D",IF(X18&lt;7,"C",IF(X18&lt;8.5,"B","A"))))</f>
        <v>B</v>
      </c>
      <c r="Z18" s="13" t="str">
        <f t="shared" si="10"/>
        <v>3,0</v>
      </c>
      <c r="AA18" s="56">
        <v>9.3</v>
      </c>
      <c r="AB18" s="57">
        <v>8</v>
      </c>
      <c r="AC18" s="14">
        <f t="shared" si="19"/>
        <v>8.52</v>
      </c>
      <c r="AD18" s="12" t="str">
        <f aca="true" t="shared" si="29" ref="AD18:AD23">IF(AC18&lt;4,"F",IF(AC18&lt;5.5,"D",IF(AC18&lt;7,"C",IF(AC18&lt;8.5,"B","A"))))</f>
        <v>A</v>
      </c>
      <c r="AE18" s="13" t="str">
        <f t="shared" si="12"/>
        <v>4,0</v>
      </c>
      <c r="AF18" s="186">
        <v>8</v>
      </c>
      <c r="AG18" s="57"/>
      <c r="AH18" s="14">
        <f t="shared" si="20"/>
        <v>3.2</v>
      </c>
      <c r="AI18" s="12" t="str">
        <f aca="true" t="shared" si="30" ref="AI18:AI23">IF(AH18&lt;4,"F",IF(AH18&lt;5.5,"D",IF(AH18&lt;7,"C",IF(AH18&lt;8.5,"B","A"))))</f>
        <v>F</v>
      </c>
      <c r="AJ18" s="13" t="str">
        <f t="shared" si="14"/>
        <v>0</v>
      </c>
      <c r="AK18" s="10">
        <v>7</v>
      </c>
      <c r="AL18" s="11">
        <v>5</v>
      </c>
      <c r="AM18" s="14">
        <f t="shared" si="21"/>
        <v>5.800000000000001</v>
      </c>
      <c r="AN18" s="12" t="str">
        <f aca="true" t="shared" si="31" ref="AN18:AN23">IF(AM18&lt;4,"F",IF(AM18&lt;5.5,"D",IF(AM18&lt;7,"C",IF(AM18&lt;8.5,"B","A"))))</f>
        <v>C</v>
      </c>
      <c r="AO18" s="13" t="str">
        <f t="shared" si="16"/>
        <v>2,0</v>
      </c>
    </row>
    <row r="19" spans="1:41" ht="18" customHeight="1">
      <c r="A19" s="6">
        <v>12</v>
      </c>
      <c r="B19" s="26" t="s">
        <v>496</v>
      </c>
      <c r="C19" s="70" t="s">
        <v>497</v>
      </c>
      <c r="D19" s="46" t="s">
        <v>498</v>
      </c>
      <c r="E19" s="88" t="s">
        <v>499</v>
      </c>
      <c r="F19" s="15">
        <f t="shared" si="17"/>
        <v>3.25</v>
      </c>
      <c r="G19" s="63">
        <v>8</v>
      </c>
      <c r="H19" s="11">
        <v>7</v>
      </c>
      <c r="I19" s="14">
        <f t="shared" si="18"/>
        <v>7.4</v>
      </c>
      <c r="J19" s="12" t="str">
        <f t="shared" si="3"/>
        <v>B</v>
      </c>
      <c r="K19" s="13" t="str">
        <f t="shared" si="4"/>
        <v>3,0</v>
      </c>
      <c r="L19" s="56">
        <v>9</v>
      </c>
      <c r="M19" s="57">
        <v>8</v>
      </c>
      <c r="N19" s="14">
        <f t="shared" si="22"/>
        <v>8.4</v>
      </c>
      <c r="O19" s="12" t="str">
        <f t="shared" si="25"/>
        <v>B</v>
      </c>
      <c r="P19" s="13" t="str">
        <f t="shared" si="6"/>
        <v>3,0</v>
      </c>
      <c r="Q19" s="10"/>
      <c r="R19" s="11"/>
      <c r="S19" s="14">
        <f t="shared" si="23"/>
        <v>0</v>
      </c>
      <c r="T19" s="12" t="str">
        <f t="shared" si="26"/>
        <v>F</v>
      </c>
      <c r="U19" s="13" t="str">
        <f t="shared" si="27"/>
        <v>0</v>
      </c>
      <c r="V19" s="10">
        <v>8.6</v>
      </c>
      <c r="W19" s="11">
        <v>9</v>
      </c>
      <c r="X19" s="14">
        <f t="shared" si="24"/>
        <v>8.84</v>
      </c>
      <c r="Y19" s="12" t="str">
        <f t="shared" si="28"/>
        <v>A</v>
      </c>
      <c r="Z19" s="13" t="str">
        <f t="shared" si="10"/>
        <v>4,0</v>
      </c>
      <c r="AA19" s="56">
        <v>8.7</v>
      </c>
      <c r="AB19" s="57">
        <v>8</v>
      </c>
      <c r="AC19" s="14">
        <f t="shared" si="19"/>
        <v>8.28</v>
      </c>
      <c r="AD19" s="12" t="str">
        <f t="shared" si="29"/>
        <v>B</v>
      </c>
      <c r="AE19" s="13" t="str">
        <f t="shared" si="12"/>
        <v>3,0</v>
      </c>
      <c r="AF19" s="56">
        <v>8.2</v>
      </c>
      <c r="AG19" s="57">
        <v>9</v>
      </c>
      <c r="AH19" s="14">
        <f t="shared" si="20"/>
        <v>8.68</v>
      </c>
      <c r="AI19" s="12" t="str">
        <f t="shared" si="30"/>
        <v>A</v>
      </c>
      <c r="AJ19" s="13" t="str">
        <f t="shared" si="14"/>
        <v>4,0</v>
      </c>
      <c r="AK19" s="10">
        <v>8</v>
      </c>
      <c r="AL19" s="11">
        <v>8</v>
      </c>
      <c r="AM19" s="14">
        <f t="shared" si="21"/>
        <v>8</v>
      </c>
      <c r="AN19" s="12" t="str">
        <f t="shared" si="31"/>
        <v>B</v>
      </c>
      <c r="AO19" s="13" t="str">
        <f t="shared" si="16"/>
        <v>3,0</v>
      </c>
    </row>
    <row r="20" spans="1:41" ht="18" customHeight="1">
      <c r="A20" s="6">
        <v>13</v>
      </c>
      <c r="B20" s="26" t="s">
        <v>500</v>
      </c>
      <c r="C20" s="22" t="s">
        <v>501</v>
      </c>
      <c r="D20" s="45" t="s">
        <v>57</v>
      </c>
      <c r="E20" s="84" t="s">
        <v>502</v>
      </c>
      <c r="F20" s="15">
        <f t="shared" si="17"/>
        <v>1</v>
      </c>
      <c r="G20" s="10"/>
      <c r="H20" s="11"/>
      <c r="I20" s="14">
        <f t="shared" si="18"/>
        <v>0</v>
      </c>
      <c r="J20" s="12" t="str">
        <f t="shared" si="3"/>
        <v>F</v>
      </c>
      <c r="K20" s="13" t="str">
        <f t="shared" si="4"/>
        <v>0</v>
      </c>
      <c r="L20" s="56">
        <v>8</v>
      </c>
      <c r="M20" s="57">
        <v>8</v>
      </c>
      <c r="N20" s="14">
        <f t="shared" si="22"/>
        <v>8</v>
      </c>
      <c r="O20" s="12" t="str">
        <f t="shared" si="25"/>
        <v>B</v>
      </c>
      <c r="P20" s="13" t="str">
        <f t="shared" si="6"/>
        <v>3,0</v>
      </c>
      <c r="Q20" s="10"/>
      <c r="R20" s="11"/>
      <c r="S20" s="14">
        <f t="shared" si="23"/>
        <v>0</v>
      </c>
      <c r="T20" s="12" t="str">
        <f t="shared" si="26"/>
        <v>F</v>
      </c>
      <c r="U20" s="13" t="str">
        <f t="shared" si="27"/>
        <v>0</v>
      </c>
      <c r="V20" s="10">
        <v>7.6</v>
      </c>
      <c r="W20" s="11">
        <v>8</v>
      </c>
      <c r="X20" s="14">
        <f t="shared" si="24"/>
        <v>7.84</v>
      </c>
      <c r="Y20" s="12" t="str">
        <f t="shared" si="28"/>
        <v>B</v>
      </c>
      <c r="Z20" s="13" t="str">
        <f t="shared" si="10"/>
        <v>3,0</v>
      </c>
      <c r="AA20" s="186">
        <v>9</v>
      </c>
      <c r="AB20" s="57"/>
      <c r="AC20" s="14">
        <f t="shared" si="19"/>
        <v>3.6</v>
      </c>
      <c r="AD20" s="12" t="str">
        <f t="shared" si="29"/>
        <v>F</v>
      </c>
      <c r="AE20" s="13" t="str">
        <f t="shared" si="12"/>
        <v>0</v>
      </c>
      <c r="AF20" s="186">
        <v>7</v>
      </c>
      <c r="AG20" s="57">
        <v>6</v>
      </c>
      <c r="AH20" s="14">
        <f t="shared" si="20"/>
        <v>6.4</v>
      </c>
      <c r="AI20" s="12" t="str">
        <f t="shared" si="30"/>
        <v>C</v>
      </c>
      <c r="AJ20" s="13" t="str">
        <f t="shared" si="14"/>
        <v>2,0</v>
      </c>
      <c r="AK20" s="63"/>
      <c r="AL20" s="11"/>
      <c r="AM20" s="14">
        <f t="shared" si="21"/>
        <v>0</v>
      </c>
      <c r="AN20" s="12" t="str">
        <f t="shared" si="31"/>
        <v>F</v>
      </c>
      <c r="AO20" s="13" t="str">
        <f t="shared" si="16"/>
        <v>0</v>
      </c>
    </row>
    <row r="21" spans="1:41" ht="18" customHeight="1">
      <c r="A21" s="6">
        <v>14</v>
      </c>
      <c r="B21" s="26" t="s">
        <v>503</v>
      </c>
      <c r="C21" s="22" t="s">
        <v>504</v>
      </c>
      <c r="D21" s="45" t="s">
        <v>32</v>
      </c>
      <c r="E21" s="82" t="s">
        <v>505</v>
      </c>
      <c r="F21" s="15"/>
      <c r="G21" s="10"/>
      <c r="H21" s="11"/>
      <c r="I21" s="14">
        <f>G21*0.4+H21*0.6</f>
        <v>0</v>
      </c>
      <c r="J21" s="12" t="str">
        <f t="shared" si="3"/>
        <v>F</v>
      </c>
      <c r="K21" s="13" t="str">
        <f t="shared" si="4"/>
        <v>0</v>
      </c>
      <c r="L21" s="56"/>
      <c r="M21" s="57"/>
      <c r="N21" s="14">
        <f>L21*0.4+M21*0.6</f>
        <v>0</v>
      </c>
      <c r="O21" s="12" t="str">
        <f t="shared" si="25"/>
        <v>F</v>
      </c>
      <c r="P21" s="13" t="str">
        <f t="shared" si="6"/>
        <v>0</v>
      </c>
      <c r="Q21" s="10"/>
      <c r="R21" s="11"/>
      <c r="S21" s="14">
        <f>Q21*0.4+R21*0.6</f>
        <v>0</v>
      </c>
      <c r="T21" s="12" t="str">
        <f t="shared" si="26"/>
        <v>F</v>
      </c>
      <c r="U21" s="13" t="str">
        <f t="shared" si="27"/>
        <v>0</v>
      </c>
      <c r="V21" s="10"/>
      <c r="W21" s="11"/>
      <c r="X21" s="14">
        <f>V21*0.4+W21*0.6</f>
        <v>0</v>
      </c>
      <c r="Y21" s="12" t="str">
        <f t="shared" si="28"/>
        <v>F</v>
      </c>
      <c r="Z21" s="13" t="str">
        <f t="shared" si="10"/>
        <v>0</v>
      </c>
      <c r="AA21" s="56"/>
      <c r="AB21" s="57"/>
      <c r="AC21" s="14">
        <f>AA21*0.4+AB21*0.6</f>
        <v>0</v>
      </c>
      <c r="AD21" s="12" t="str">
        <f t="shared" si="29"/>
        <v>F</v>
      </c>
      <c r="AE21" s="13" t="str">
        <f t="shared" si="12"/>
        <v>0</v>
      </c>
      <c r="AF21" s="56"/>
      <c r="AG21" s="57"/>
      <c r="AH21" s="14">
        <f>AF21*0.4+AG21*0.6</f>
        <v>0</v>
      </c>
      <c r="AI21" s="12" t="str">
        <f t="shared" si="30"/>
        <v>F</v>
      </c>
      <c r="AJ21" s="13" t="str">
        <f t="shared" si="14"/>
        <v>0</v>
      </c>
      <c r="AK21" s="63"/>
      <c r="AL21" s="11"/>
      <c r="AM21" s="14">
        <f>AK21*0.4+AL21*0.6</f>
        <v>0</v>
      </c>
      <c r="AN21" s="12" t="str">
        <f t="shared" si="31"/>
        <v>F</v>
      </c>
      <c r="AO21" s="13" t="str">
        <f t="shared" si="16"/>
        <v>0</v>
      </c>
    </row>
    <row r="22" spans="1:41" ht="18" customHeight="1">
      <c r="A22" s="6">
        <v>15</v>
      </c>
      <c r="B22" s="26" t="s">
        <v>506</v>
      </c>
      <c r="C22" s="22" t="s">
        <v>68</v>
      </c>
      <c r="D22" s="45" t="s">
        <v>82</v>
      </c>
      <c r="E22" s="82" t="s">
        <v>507</v>
      </c>
      <c r="F22" s="15">
        <f t="shared" si="17"/>
        <v>3.4375</v>
      </c>
      <c r="G22" s="10">
        <v>10</v>
      </c>
      <c r="H22" s="11">
        <v>7</v>
      </c>
      <c r="I22" s="14">
        <f>G22*0.4+H22*0.6</f>
        <v>8.2</v>
      </c>
      <c r="J22" s="12" t="str">
        <f t="shared" si="3"/>
        <v>B</v>
      </c>
      <c r="K22" s="13" t="str">
        <f t="shared" si="4"/>
        <v>3,0</v>
      </c>
      <c r="L22" s="56">
        <v>10</v>
      </c>
      <c r="M22" s="57">
        <v>8</v>
      </c>
      <c r="N22" s="14">
        <f>L22*0.4+M22*0.6</f>
        <v>8.8</v>
      </c>
      <c r="O22" s="12" t="str">
        <f t="shared" si="25"/>
        <v>A</v>
      </c>
      <c r="P22" s="13" t="str">
        <f t="shared" si="6"/>
        <v>4,0</v>
      </c>
      <c r="Q22" s="10">
        <v>8</v>
      </c>
      <c r="R22" s="11">
        <v>7</v>
      </c>
      <c r="S22" s="14">
        <f>Q22*0.4+R22*0.6</f>
        <v>7.4</v>
      </c>
      <c r="T22" s="12" t="str">
        <f t="shared" si="26"/>
        <v>B</v>
      </c>
      <c r="U22" s="13" t="str">
        <f t="shared" si="27"/>
        <v>3,0</v>
      </c>
      <c r="V22" s="10">
        <v>8.6</v>
      </c>
      <c r="W22" s="11">
        <v>9</v>
      </c>
      <c r="X22" s="14">
        <f>V22*0.4+W22*0.6</f>
        <v>8.84</v>
      </c>
      <c r="Y22" s="12" t="str">
        <f t="shared" si="28"/>
        <v>A</v>
      </c>
      <c r="Z22" s="13" t="str">
        <f t="shared" si="10"/>
        <v>4,0</v>
      </c>
      <c r="AA22" s="186">
        <v>9</v>
      </c>
      <c r="AB22" s="57">
        <v>9</v>
      </c>
      <c r="AC22" s="14">
        <f>AA22*0.4+AB22*0.6</f>
        <v>9</v>
      </c>
      <c r="AD22" s="12" t="str">
        <f t="shared" si="29"/>
        <v>A</v>
      </c>
      <c r="AE22" s="13" t="str">
        <f t="shared" si="12"/>
        <v>4,0</v>
      </c>
      <c r="AF22" s="56">
        <v>8.2</v>
      </c>
      <c r="AG22" s="57">
        <v>8</v>
      </c>
      <c r="AH22" s="14">
        <f>AF22*0.4+AG22*0.6</f>
        <v>8.08</v>
      </c>
      <c r="AI22" s="12" t="str">
        <f t="shared" si="30"/>
        <v>B</v>
      </c>
      <c r="AJ22" s="13" t="str">
        <f t="shared" si="14"/>
        <v>3,0</v>
      </c>
      <c r="AK22" s="63">
        <v>7.8</v>
      </c>
      <c r="AL22" s="11">
        <v>8</v>
      </c>
      <c r="AM22" s="14">
        <f>AK22*0.4+AL22*0.6</f>
        <v>7.92</v>
      </c>
      <c r="AN22" s="12" t="str">
        <f t="shared" si="31"/>
        <v>B</v>
      </c>
      <c r="AO22" s="13" t="str">
        <f t="shared" si="16"/>
        <v>3,0</v>
      </c>
    </row>
    <row r="23" spans="1:41" ht="18" customHeight="1">
      <c r="A23" s="6">
        <v>16</v>
      </c>
      <c r="B23" s="26" t="s">
        <v>508</v>
      </c>
      <c r="C23" s="22" t="s">
        <v>80</v>
      </c>
      <c r="D23" s="45" t="s">
        <v>509</v>
      </c>
      <c r="E23" s="84" t="s">
        <v>510</v>
      </c>
      <c r="F23" s="15">
        <f t="shared" si="17"/>
        <v>3.4375</v>
      </c>
      <c r="G23" s="10">
        <v>9</v>
      </c>
      <c r="H23" s="11">
        <v>7</v>
      </c>
      <c r="I23" s="14">
        <f>G23*0.4+H23*0.6</f>
        <v>7.800000000000001</v>
      </c>
      <c r="J23" s="12" t="str">
        <f t="shared" si="3"/>
        <v>B</v>
      </c>
      <c r="K23" s="13" t="str">
        <f t="shared" si="4"/>
        <v>3,0</v>
      </c>
      <c r="L23" s="56">
        <v>9.3</v>
      </c>
      <c r="M23" s="57">
        <v>8</v>
      </c>
      <c r="N23" s="14">
        <f>L23*0.4+M23*0.6</f>
        <v>8.52</v>
      </c>
      <c r="O23" s="12" t="str">
        <f t="shared" si="25"/>
        <v>A</v>
      </c>
      <c r="P23" s="13" t="str">
        <f t="shared" si="6"/>
        <v>4,0</v>
      </c>
      <c r="Q23" s="10">
        <v>7</v>
      </c>
      <c r="R23" s="11">
        <v>7</v>
      </c>
      <c r="S23" s="14">
        <f>Q23*0.4+R23*0.6</f>
        <v>7</v>
      </c>
      <c r="T23" s="12" t="str">
        <f t="shared" si="26"/>
        <v>B</v>
      </c>
      <c r="U23" s="13" t="str">
        <f t="shared" si="27"/>
        <v>3,0</v>
      </c>
      <c r="V23" s="10">
        <v>8.6</v>
      </c>
      <c r="W23" s="11">
        <v>9</v>
      </c>
      <c r="X23" s="14">
        <f>V23*0.4+W23*0.6</f>
        <v>8.84</v>
      </c>
      <c r="Y23" s="12" t="str">
        <f t="shared" si="28"/>
        <v>A</v>
      </c>
      <c r="Z23" s="13" t="str">
        <f t="shared" si="10"/>
        <v>4,0</v>
      </c>
      <c r="AA23" s="186">
        <v>8</v>
      </c>
      <c r="AB23" s="57">
        <v>9</v>
      </c>
      <c r="AC23" s="14">
        <f>AA23*0.4+AB23*0.6</f>
        <v>8.6</v>
      </c>
      <c r="AD23" s="12" t="str">
        <f t="shared" si="29"/>
        <v>A</v>
      </c>
      <c r="AE23" s="13" t="str">
        <f t="shared" si="12"/>
        <v>4,0</v>
      </c>
      <c r="AF23" s="56">
        <v>8.2</v>
      </c>
      <c r="AG23" s="57">
        <v>8</v>
      </c>
      <c r="AH23" s="14">
        <f>AF23*0.4+AG23*0.6</f>
        <v>8.08</v>
      </c>
      <c r="AI23" s="12" t="str">
        <f t="shared" si="30"/>
        <v>B</v>
      </c>
      <c r="AJ23" s="13" t="str">
        <f t="shared" si="14"/>
        <v>3,0</v>
      </c>
      <c r="AK23" s="63">
        <v>8</v>
      </c>
      <c r="AL23" s="11">
        <v>8</v>
      </c>
      <c r="AM23" s="14">
        <f>AK23*0.4+AL23*0.6</f>
        <v>8</v>
      </c>
      <c r="AN23" s="12" t="str">
        <f t="shared" si="31"/>
        <v>B</v>
      </c>
      <c r="AO23" s="13" t="str">
        <f t="shared" si="16"/>
        <v>3,0</v>
      </c>
    </row>
    <row r="24" spans="1:41" ht="18" customHeight="1">
      <c r="A24" s="6">
        <v>17</v>
      </c>
      <c r="B24" s="26" t="s">
        <v>511</v>
      </c>
      <c r="C24" s="22" t="s">
        <v>512</v>
      </c>
      <c r="D24" s="45" t="s">
        <v>37</v>
      </c>
      <c r="E24" s="82" t="s">
        <v>513</v>
      </c>
      <c r="F24" s="15">
        <f t="shared" si="17"/>
        <v>2.75</v>
      </c>
      <c r="G24" s="10">
        <v>5.8</v>
      </c>
      <c r="H24" s="11">
        <v>7</v>
      </c>
      <c r="I24" s="14">
        <f>G24*0.4+H24*0.6</f>
        <v>6.52</v>
      </c>
      <c r="J24" s="12" t="str">
        <f>IF(I24&lt;4,"F",IF(I24&lt;5.5,"D",IF(I24&lt;7,"C",IF(I24&lt;8.5,"B","A"))))</f>
        <v>C</v>
      </c>
      <c r="K24" s="13" t="str">
        <f>IF(J24="A","4,0",IF(J24="B","3,0",IF(J24="C","2,0",IF(J24="D","1,0","0"))))</f>
        <v>2,0</v>
      </c>
      <c r="L24" s="56">
        <v>9</v>
      </c>
      <c r="M24" s="57">
        <v>7</v>
      </c>
      <c r="N24" s="14">
        <f aca="true" t="shared" si="32" ref="N24:N33">L24*0.4+M24*0.6</f>
        <v>7.800000000000001</v>
      </c>
      <c r="O24" s="12" t="str">
        <f>IF(N24&lt;4,"F",IF(N24&lt;5.5,"D",IF(N24&lt;7,"C",IF(N24&lt;8.5,"B","A"))))</f>
        <v>B</v>
      </c>
      <c r="P24" s="13" t="str">
        <f t="shared" si="6"/>
        <v>3,0</v>
      </c>
      <c r="Q24" s="10"/>
      <c r="R24" s="11"/>
      <c r="S24" s="14">
        <f aca="true" t="shared" si="33" ref="S24:S33">Q24*0.4+R24*0.6</f>
        <v>0</v>
      </c>
      <c r="T24" s="12" t="str">
        <f>IF(S24&lt;4,"F",IF(S24&lt;5.5,"D",IF(S24&lt;7,"C",IF(S24&lt;8.5,"B","A"))))</f>
        <v>F</v>
      </c>
      <c r="U24" s="13" t="str">
        <f>IF(T24="A","4,0",IF(T24="B","3,0",IF(T24="C","2,0",IF(T24="D","1,0","0"))))</f>
        <v>0</v>
      </c>
      <c r="V24" s="10">
        <v>7.6</v>
      </c>
      <c r="W24" s="11">
        <v>8</v>
      </c>
      <c r="X24" s="14">
        <f aca="true" t="shared" si="34" ref="X24:X33">V24*0.4+W24*0.6</f>
        <v>7.84</v>
      </c>
      <c r="Y24" s="12" t="str">
        <f>IF(X24&lt;4,"F",IF(X24&lt;5.5,"D",IF(X24&lt;7,"C",IF(X24&lt;8.5,"B","A"))))</f>
        <v>B</v>
      </c>
      <c r="Z24" s="13" t="str">
        <f t="shared" si="10"/>
        <v>3,0</v>
      </c>
      <c r="AA24" s="56">
        <v>7.7</v>
      </c>
      <c r="AB24" s="57">
        <v>7</v>
      </c>
      <c r="AC24" s="14">
        <f>AA24*0.4+AB24*0.6</f>
        <v>7.28</v>
      </c>
      <c r="AD24" s="12" t="str">
        <f>IF(AC24&lt;4,"F",IF(AC24&lt;5.5,"D",IF(AC24&lt;7,"C",IF(AC24&lt;8.5,"B","A"))))</f>
        <v>B</v>
      </c>
      <c r="AE24" s="13" t="str">
        <f t="shared" si="12"/>
        <v>3,0</v>
      </c>
      <c r="AF24" s="186">
        <v>7</v>
      </c>
      <c r="AG24" s="57">
        <v>7</v>
      </c>
      <c r="AH24" s="14">
        <f>AF24*0.4+AG24*0.6</f>
        <v>7</v>
      </c>
      <c r="AI24" s="12" t="str">
        <f>IF(AH24&lt;4,"F",IF(AH24&lt;5.5,"D",IF(AH24&lt;7,"C",IF(AH24&lt;8.5,"B","A"))))</f>
        <v>B</v>
      </c>
      <c r="AJ24" s="13" t="str">
        <f t="shared" si="14"/>
        <v>3,0</v>
      </c>
      <c r="AK24" s="10">
        <v>7</v>
      </c>
      <c r="AL24" s="11">
        <v>8</v>
      </c>
      <c r="AM24" s="14">
        <f>AK24*0.4+AL24*0.6</f>
        <v>7.6</v>
      </c>
      <c r="AN24" s="12" t="str">
        <f>IF(AM24&lt;4,"F",IF(AM24&lt;5.5,"D",IF(AM24&lt;7,"C",IF(AM24&lt;8.5,"B","A"))))</f>
        <v>B</v>
      </c>
      <c r="AO24" s="13" t="str">
        <f>IF(AN24="A","4,0",IF(AN24="B","3,0",IF(AN24="C","2,0",IF(AN24="D","1,0","0"))))</f>
        <v>3,0</v>
      </c>
    </row>
    <row r="25" spans="1:41" ht="18" customHeight="1">
      <c r="A25" s="6">
        <v>18</v>
      </c>
      <c r="B25" s="26" t="s">
        <v>514</v>
      </c>
      <c r="C25" s="22" t="s">
        <v>515</v>
      </c>
      <c r="D25" s="45" t="s">
        <v>102</v>
      </c>
      <c r="E25" s="82" t="s">
        <v>516</v>
      </c>
      <c r="F25" s="15">
        <f t="shared" si="17"/>
        <v>2.5</v>
      </c>
      <c r="G25" s="10">
        <v>7.6</v>
      </c>
      <c r="H25" s="11">
        <v>5</v>
      </c>
      <c r="I25" s="14">
        <f>G25*0.4+H25*0.6</f>
        <v>6.04</v>
      </c>
      <c r="J25" s="12" t="str">
        <f aca="true" t="shared" si="35" ref="J25:J33">IF(I25&lt;4,"F",IF(I25&lt;5.5,"D",IF(I25&lt;7,"C",IF(I25&lt;8.5,"B","A"))))</f>
        <v>C</v>
      </c>
      <c r="K25" s="23" t="str">
        <f aca="true" t="shared" si="36" ref="K25:K33">IF(J25="A","4,0",IF(J25="B","3,0",IF(J25="C","2,0",IF(J25="D","1,0","0"))))</f>
        <v>2,0</v>
      </c>
      <c r="L25" s="56">
        <v>9</v>
      </c>
      <c r="M25" s="57">
        <v>7</v>
      </c>
      <c r="N25" s="14">
        <f t="shared" si="32"/>
        <v>7.800000000000001</v>
      </c>
      <c r="O25" s="12" t="str">
        <f aca="true" t="shared" si="37" ref="O25:O33">IF(N25&lt;4,"F",IF(N25&lt;5.5,"D",IF(N25&lt;7,"C",IF(N25&lt;8.5,"B","A"))))</f>
        <v>B</v>
      </c>
      <c r="P25" s="13" t="str">
        <f t="shared" si="6"/>
        <v>3,0</v>
      </c>
      <c r="Q25" s="10">
        <v>8</v>
      </c>
      <c r="R25" s="11">
        <v>8</v>
      </c>
      <c r="S25" s="14">
        <f t="shared" si="33"/>
        <v>8</v>
      </c>
      <c r="T25" s="12" t="str">
        <f aca="true" t="shared" si="38" ref="T25:T33">IF(S25&lt;4,"F",IF(S25&lt;5.5,"D",IF(S25&lt;7,"C",IF(S25&lt;8.5,"B","A"))))</f>
        <v>B</v>
      </c>
      <c r="U25" s="13" t="str">
        <f aca="true" t="shared" si="39" ref="U25:U33">IF(T25="A","4,0",IF(T25="B","3,0",IF(T25="C","2,0",IF(T25="D","1,0","0"))))</f>
        <v>3,0</v>
      </c>
      <c r="V25" s="10">
        <v>7</v>
      </c>
      <c r="W25" s="11">
        <v>7</v>
      </c>
      <c r="X25" s="14">
        <f t="shared" si="34"/>
        <v>7</v>
      </c>
      <c r="Y25" s="12" t="str">
        <f aca="true" t="shared" si="40" ref="Y25:Y33">IF(X25&lt;4,"F",IF(X25&lt;5.5,"D",IF(X25&lt;7,"C",IF(X25&lt;8.5,"B","A"))))</f>
        <v>B</v>
      </c>
      <c r="Z25" s="13" t="str">
        <f t="shared" si="10"/>
        <v>3,0</v>
      </c>
      <c r="AA25" s="56"/>
      <c r="AB25" s="56"/>
      <c r="AC25" s="14">
        <f>AA25*0.4+AB25*0.6</f>
        <v>0</v>
      </c>
      <c r="AD25" s="12" t="str">
        <f aca="true" t="shared" si="41" ref="AD25:AD33">IF(AC25&lt;4,"F",IF(AC25&lt;5.5,"D",IF(AC25&lt;7,"C",IF(AC25&lt;8.5,"B","A"))))</f>
        <v>F</v>
      </c>
      <c r="AE25" s="13" t="str">
        <f t="shared" si="12"/>
        <v>0</v>
      </c>
      <c r="AF25" s="56">
        <v>8.6</v>
      </c>
      <c r="AG25" s="57">
        <v>9</v>
      </c>
      <c r="AH25" s="14">
        <f>AF25*0.4+AG25*0.6</f>
        <v>8.84</v>
      </c>
      <c r="AI25" s="12" t="str">
        <f aca="true" t="shared" si="42" ref="AI25:AI33">IF(AH25&lt;4,"F",IF(AH25&lt;5.5,"D",IF(AH25&lt;7,"C",IF(AH25&lt;8.5,"B","A"))))</f>
        <v>A</v>
      </c>
      <c r="AJ25" s="13" t="str">
        <f t="shared" si="14"/>
        <v>4,0</v>
      </c>
      <c r="AK25" s="10">
        <v>8</v>
      </c>
      <c r="AL25" s="11">
        <v>9</v>
      </c>
      <c r="AM25" s="14">
        <f>AK25*0.4+AL25*0.6</f>
        <v>8.6</v>
      </c>
      <c r="AN25" s="12" t="str">
        <f aca="true" t="shared" si="43" ref="AN25:AN33">IF(AM25&lt;4,"F",IF(AM25&lt;5.5,"D",IF(AM25&lt;7,"C",IF(AM25&lt;8.5,"B","A"))))</f>
        <v>A</v>
      </c>
      <c r="AO25" s="13" t="str">
        <f aca="true" t="shared" si="44" ref="AO25:AO33">IF(AN25="A","4,0",IF(AN25="B","3,0",IF(AN25="C","2,0",IF(AN25="D","1,0","0"))))</f>
        <v>4,0</v>
      </c>
    </row>
    <row r="26" spans="1:41" ht="18" customHeight="1">
      <c r="A26" s="6">
        <v>19</v>
      </c>
      <c r="B26" s="26" t="s">
        <v>517</v>
      </c>
      <c r="C26" s="22" t="s">
        <v>518</v>
      </c>
      <c r="D26" s="45" t="s">
        <v>519</v>
      </c>
      <c r="E26" s="82" t="s">
        <v>520</v>
      </c>
      <c r="F26" s="15">
        <f t="shared" si="17"/>
        <v>2.75</v>
      </c>
      <c r="G26" s="10">
        <v>5.6</v>
      </c>
      <c r="H26" s="11">
        <v>7</v>
      </c>
      <c r="I26" s="14">
        <f aca="true" t="shared" si="45" ref="I26:I33">G26*0.4+H26*0.6</f>
        <v>6.4399999999999995</v>
      </c>
      <c r="J26" s="12" t="str">
        <f t="shared" si="35"/>
        <v>C</v>
      </c>
      <c r="K26" s="13" t="str">
        <f t="shared" si="36"/>
        <v>2,0</v>
      </c>
      <c r="L26" s="56">
        <v>9</v>
      </c>
      <c r="M26" s="57">
        <v>8</v>
      </c>
      <c r="N26" s="14">
        <f t="shared" si="32"/>
        <v>8.4</v>
      </c>
      <c r="O26" s="12" t="str">
        <f t="shared" si="37"/>
        <v>B</v>
      </c>
      <c r="P26" s="13" t="str">
        <f t="shared" si="6"/>
        <v>3,0</v>
      </c>
      <c r="Q26" s="10">
        <v>7</v>
      </c>
      <c r="R26" s="11">
        <v>7</v>
      </c>
      <c r="S26" s="14">
        <f t="shared" si="33"/>
        <v>7</v>
      </c>
      <c r="T26" s="12" t="str">
        <f t="shared" si="38"/>
        <v>B</v>
      </c>
      <c r="U26" s="13" t="str">
        <f t="shared" si="39"/>
        <v>3,0</v>
      </c>
      <c r="V26" s="10">
        <v>8.6</v>
      </c>
      <c r="W26" s="11">
        <v>8</v>
      </c>
      <c r="X26" s="14">
        <f t="shared" si="34"/>
        <v>8.24</v>
      </c>
      <c r="Y26" s="12" t="str">
        <f t="shared" si="40"/>
        <v>B</v>
      </c>
      <c r="Z26" s="13" t="str">
        <f t="shared" si="10"/>
        <v>3,0</v>
      </c>
      <c r="AA26" s="56">
        <v>7.7</v>
      </c>
      <c r="AB26" s="57">
        <v>8</v>
      </c>
      <c r="AC26" s="14">
        <f aca="true" t="shared" si="46" ref="AC26:AC33">AA26*0.4+AB26*0.6</f>
        <v>7.88</v>
      </c>
      <c r="AD26" s="12" t="str">
        <f t="shared" si="41"/>
        <v>B</v>
      </c>
      <c r="AE26" s="13" t="str">
        <f t="shared" si="12"/>
        <v>3,0</v>
      </c>
      <c r="AF26" s="56">
        <v>8.6</v>
      </c>
      <c r="AG26" s="57">
        <v>8</v>
      </c>
      <c r="AH26" s="14">
        <f aca="true" t="shared" si="47" ref="AH26:AH33">AF26*0.4+AG26*0.6</f>
        <v>8.24</v>
      </c>
      <c r="AI26" s="12" t="str">
        <f t="shared" si="42"/>
        <v>B</v>
      </c>
      <c r="AJ26" s="13" t="str">
        <f t="shared" si="14"/>
        <v>3,0</v>
      </c>
      <c r="AK26" s="10">
        <v>8.2</v>
      </c>
      <c r="AL26" s="11">
        <v>8</v>
      </c>
      <c r="AM26" s="14">
        <f aca="true" t="shared" si="48" ref="AM26:AM33">AK26*0.4+AL26*0.6</f>
        <v>8.08</v>
      </c>
      <c r="AN26" s="12" t="str">
        <f t="shared" si="43"/>
        <v>B</v>
      </c>
      <c r="AO26" s="13" t="str">
        <f t="shared" si="44"/>
        <v>3,0</v>
      </c>
    </row>
    <row r="27" spans="1:41" ht="18" customHeight="1">
      <c r="A27" s="6">
        <v>20</v>
      </c>
      <c r="B27" s="26" t="s">
        <v>521</v>
      </c>
      <c r="C27" s="77" t="s">
        <v>522</v>
      </c>
      <c r="D27" s="78" t="s">
        <v>60</v>
      </c>
      <c r="E27" s="86" t="s">
        <v>523</v>
      </c>
      <c r="F27" s="15">
        <f t="shared" si="17"/>
        <v>3.75</v>
      </c>
      <c r="G27" s="10">
        <v>10</v>
      </c>
      <c r="H27" s="11">
        <v>7</v>
      </c>
      <c r="I27" s="14">
        <f t="shared" si="45"/>
        <v>8.2</v>
      </c>
      <c r="J27" s="12" t="str">
        <f t="shared" si="35"/>
        <v>B</v>
      </c>
      <c r="K27" s="13" t="str">
        <f t="shared" si="36"/>
        <v>3,0</v>
      </c>
      <c r="L27" s="56">
        <v>10</v>
      </c>
      <c r="M27" s="57">
        <v>8</v>
      </c>
      <c r="N27" s="14">
        <f t="shared" si="32"/>
        <v>8.8</v>
      </c>
      <c r="O27" s="12" t="str">
        <f t="shared" si="37"/>
        <v>A</v>
      </c>
      <c r="P27" s="13" t="str">
        <f t="shared" si="6"/>
        <v>4,0</v>
      </c>
      <c r="Q27" s="10">
        <v>8</v>
      </c>
      <c r="R27" s="11">
        <v>8</v>
      </c>
      <c r="S27" s="14">
        <f t="shared" si="33"/>
        <v>8</v>
      </c>
      <c r="T27" s="12" t="str">
        <f t="shared" si="38"/>
        <v>B</v>
      </c>
      <c r="U27" s="13" t="str">
        <f t="shared" si="39"/>
        <v>3,0</v>
      </c>
      <c r="V27" s="10">
        <v>9</v>
      </c>
      <c r="W27" s="11">
        <v>9</v>
      </c>
      <c r="X27" s="14">
        <f t="shared" si="34"/>
        <v>9</v>
      </c>
      <c r="Y27" s="12" t="str">
        <f t="shared" si="40"/>
        <v>A</v>
      </c>
      <c r="Z27" s="13" t="str">
        <f t="shared" si="10"/>
        <v>4,0</v>
      </c>
      <c r="AA27" s="56">
        <v>9.3</v>
      </c>
      <c r="AB27" s="57">
        <v>10</v>
      </c>
      <c r="AC27" s="14">
        <f t="shared" si="46"/>
        <v>9.72</v>
      </c>
      <c r="AD27" s="12" t="str">
        <f t="shared" si="41"/>
        <v>A</v>
      </c>
      <c r="AE27" s="13" t="str">
        <f t="shared" si="12"/>
        <v>4,0</v>
      </c>
      <c r="AF27" s="186">
        <v>9</v>
      </c>
      <c r="AG27" s="57">
        <v>9</v>
      </c>
      <c r="AH27" s="14">
        <f t="shared" si="47"/>
        <v>9</v>
      </c>
      <c r="AI27" s="12" t="str">
        <f t="shared" si="42"/>
        <v>A</v>
      </c>
      <c r="AJ27" s="13" t="str">
        <f t="shared" si="14"/>
        <v>4,0</v>
      </c>
      <c r="AK27" s="63">
        <v>9</v>
      </c>
      <c r="AL27" s="11">
        <v>9</v>
      </c>
      <c r="AM27" s="14">
        <f t="shared" si="48"/>
        <v>9</v>
      </c>
      <c r="AN27" s="12" t="str">
        <f t="shared" si="43"/>
        <v>A</v>
      </c>
      <c r="AO27" s="13" t="str">
        <f t="shared" si="44"/>
        <v>4,0</v>
      </c>
    </row>
    <row r="28" spans="1:41" ht="18" customHeight="1">
      <c r="A28" s="6">
        <v>21</v>
      </c>
      <c r="B28" s="26" t="s">
        <v>524</v>
      </c>
      <c r="C28" s="22" t="s">
        <v>525</v>
      </c>
      <c r="D28" s="45" t="s">
        <v>109</v>
      </c>
      <c r="E28" s="82" t="s">
        <v>526</v>
      </c>
      <c r="F28" s="15">
        <f t="shared" si="17"/>
        <v>1.5</v>
      </c>
      <c r="G28" s="10">
        <v>10</v>
      </c>
      <c r="H28" s="11">
        <v>7</v>
      </c>
      <c r="I28" s="14">
        <f t="shared" si="45"/>
        <v>8.2</v>
      </c>
      <c r="J28" s="12" t="str">
        <f t="shared" si="35"/>
        <v>B</v>
      </c>
      <c r="K28" s="13" t="str">
        <f t="shared" si="36"/>
        <v>3,0</v>
      </c>
      <c r="L28" s="56">
        <v>9</v>
      </c>
      <c r="M28" s="57">
        <v>8</v>
      </c>
      <c r="N28" s="14">
        <f t="shared" si="32"/>
        <v>8.4</v>
      </c>
      <c r="O28" s="12" t="str">
        <f t="shared" si="37"/>
        <v>B</v>
      </c>
      <c r="P28" s="13" t="str">
        <f t="shared" si="6"/>
        <v>3,0</v>
      </c>
      <c r="Q28" s="10">
        <v>8</v>
      </c>
      <c r="R28" s="11">
        <v>8</v>
      </c>
      <c r="S28" s="14">
        <f t="shared" si="33"/>
        <v>8</v>
      </c>
      <c r="T28" s="12" t="str">
        <f t="shared" si="38"/>
        <v>B</v>
      </c>
      <c r="U28" s="13" t="str">
        <f t="shared" si="39"/>
        <v>3,0</v>
      </c>
      <c r="V28" s="10">
        <v>7</v>
      </c>
      <c r="W28" s="11">
        <v>7</v>
      </c>
      <c r="X28" s="14">
        <f t="shared" si="34"/>
        <v>7</v>
      </c>
      <c r="Y28" s="12" t="str">
        <f t="shared" si="40"/>
        <v>B</v>
      </c>
      <c r="Z28" s="13" t="str">
        <f t="shared" si="10"/>
        <v>3,0</v>
      </c>
      <c r="AA28" s="56"/>
      <c r="AB28" s="57"/>
      <c r="AC28" s="14">
        <f t="shared" si="46"/>
        <v>0</v>
      </c>
      <c r="AD28" s="12" t="str">
        <f t="shared" si="41"/>
        <v>F</v>
      </c>
      <c r="AE28" s="13" t="str">
        <f t="shared" si="12"/>
        <v>0</v>
      </c>
      <c r="AF28" s="56"/>
      <c r="AG28" s="57"/>
      <c r="AH28" s="14">
        <f t="shared" si="47"/>
        <v>0</v>
      </c>
      <c r="AI28" s="12" t="str">
        <f t="shared" si="42"/>
        <v>F</v>
      </c>
      <c r="AJ28" s="13" t="str">
        <f t="shared" si="14"/>
        <v>0</v>
      </c>
      <c r="AK28" s="63"/>
      <c r="AL28" s="11"/>
      <c r="AM28" s="14">
        <f t="shared" si="48"/>
        <v>0</v>
      </c>
      <c r="AN28" s="12" t="str">
        <f t="shared" si="43"/>
        <v>F</v>
      </c>
      <c r="AO28" s="13" t="str">
        <f t="shared" si="44"/>
        <v>0</v>
      </c>
    </row>
    <row r="29" spans="1:41" ht="18" customHeight="1">
      <c r="A29" s="6">
        <v>22</v>
      </c>
      <c r="B29" s="26" t="s">
        <v>527</v>
      </c>
      <c r="C29" s="77" t="s">
        <v>528</v>
      </c>
      <c r="D29" s="78" t="s">
        <v>97</v>
      </c>
      <c r="E29" s="86" t="s">
        <v>529</v>
      </c>
      <c r="F29" s="15">
        <f t="shared" si="17"/>
        <v>1.6875</v>
      </c>
      <c r="G29" s="10"/>
      <c r="H29" s="11"/>
      <c r="I29" s="14">
        <f t="shared" si="45"/>
        <v>0</v>
      </c>
      <c r="J29" s="12" t="str">
        <f t="shared" si="35"/>
        <v>F</v>
      </c>
      <c r="K29" s="13" t="str">
        <f t="shared" si="36"/>
        <v>0</v>
      </c>
      <c r="L29" s="56">
        <v>9</v>
      </c>
      <c r="M29" s="57">
        <v>8</v>
      </c>
      <c r="N29" s="14">
        <f t="shared" si="32"/>
        <v>8.4</v>
      </c>
      <c r="O29" s="12" t="str">
        <f t="shared" si="37"/>
        <v>B</v>
      </c>
      <c r="P29" s="13" t="str">
        <f t="shared" si="6"/>
        <v>3,0</v>
      </c>
      <c r="Q29" s="10">
        <v>8</v>
      </c>
      <c r="R29" s="11">
        <v>7</v>
      </c>
      <c r="S29" s="14">
        <f t="shared" si="33"/>
        <v>7.4</v>
      </c>
      <c r="T29" s="12" t="str">
        <f t="shared" si="38"/>
        <v>B</v>
      </c>
      <c r="U29" s="13" t="str">
        <f t="shared" si="39"/>
        <v>3,0</v>
      </c>
      <c r="V29" s="10">
        <v>8</v>
      </c>
      <c r="W29" s="11">
        <v>8</v>
      </c>
      <c r="X29" s="14">
        <f t="shared" si="34"/>
        <v>8</v>
      </c>
      <c r="Y29" s="12" t="str">
        <f t="shared" si="40"/>
        <v>B</v>
      </c>
      <c r="Z29" s="13" t="str">
        <f t="shared" si="10"/>
        <v>3,0</v>
      </c>
      <c r="AA29" s="56">
        <v>7.7</v>
      </c>
      <c r="AB29" s="57"/>
      <c r="AC29" s="14">
        <f t="shared" si="46"/>
        <v>3.08</v>
      </c>
      <c r="AD29" s="12" t="str">
        <f t="shared" si="41"/>
        <v>F</v>
      </c>
      <c r="AE29" s="13" t="str">
        <f t="shared" si="12"/>
        <v>0</v>
      </c>
      <c r="AF29" s="186">
        <v>7</v>
      </c>
      <c r="AG29" s="57">
        <v>7</v>
      </c>
      <c r="AH29" s="14">
        <f t="shared" si="47"/>
        <v>7</v>
      </c>
      <c r="AI29" s="12" t="str">
        <f t="shared" si="42"/>
        <v>B</v>
      </c>
      <c r="AJ29" s="13" t="str">
        <f t="shared" si="14"/>
        <v>3,0</v>
      </c>
      <c r="AK29" s="63">
        <v>7</v>
      </c>
      <c r="AL29" s="11">
        <v>7</v>
      </c>
      <c r="AM29" s="14">
        <f t="shared" si="48"/>
        <v>7</v>
      </c>
      <c r="AN29" s="12" t="str">
        <f t="shared" si="43"/>
        <v>B</v>
      </c>
      <c r="AO29" s="13" t="str">
        <f t="shared" si="44"/>
        <v>3,0</v>
      </c>
    </row>
    <row r="30" spans="1:41" ht="18" customHeight="1">
      <c r="A30" s="6">
        <v>23</v>
      </c>
      <c r="B30" s="26" t="s">
        <v>530</v>
      </c>
      <c r="C30" s="77" t="s">
        <v>531</v>
      </c>
      <c r="D30" s="78" t="s">
        <v>49</v>
      </c>
      <c r="E30" s="86" t="s">
        <v>532</v>
      </c>
      <c r="F30" s="15"/>
      <c r="G30" s="10"/>
      <c r="H30" s="11"/>
      <c r="I30" s="14">
        <f t="shared" si="45"/>
        <v>0</v>
      </c>
      <c r="J30" s="12" t="str">
        <f t="shared" si="35"/>
        <v>F</v>
      </c>
      <c r="K30" s="13" t="str">
        <f t="shared" si="36"/>
        <v>0</v>
      </c>
      <c r="L30" s="56"/>
      <c r="M30" s="57"/>
      <c r="N30" s="14">
        <f t="shared" si="32"/>
        <v>0</v>
      </c>
      <c r="O30" s="12" t="str">
        <f t="shared" si="37"/>
        <v>F</v>
      </c>
      <c r="P30" s="13" t="str">
        <f t="shared" si="6"/>
        <v>0</v>
      </c>
      <c r="Q30" s="10"/>
      <c r="R30" s="11"/>
      <c r="S30" s="14">
        <f t="shared" si="33"/>
        <v>0</v>
      </c>
      <c r="T30" s="12" t="str">
        <f t="shared" si="38"/>
        <v>F</v>
      </c>
      <c r="U30" s="13" t="str">
        <f t="shared" si="39"/>
        <v>0</v>
      </c>
      <c r="V30" s="10"/>
      <c r="W30" s="11"/>
      <c r="X30" s="14">
        <f t="shared" si="34"/>
        <v>0</v>
      </c>
      <c r="Y30" s="12" t="str">
        <f t="shared" si="40"/>
        <v>F</v>
      </c>
      <c r="Z30" s="13" t="str">
        <f t="shared" si="10"/>
        <v>0</v>
      </c>
      <c r="AA30" s="56"/>
      <c r="AB30" s="57"/>
      <c r="AC30" s="14">
        <f t="shared" si="46"/>
        <v>0</v>
      </c>
      <c r="AD30" s="12" t="str">
        <f t="shared" si="41"/>
        <v>F</v>
      </c>
      <c r="AE30" s="13" t="str">
        <f t="shared" si="12"/>
        <v>0</v>
      </c>
      <c r="AF30" s="56"/>
      <c r="AG30" s="57"/>
      <c r="AH30" s="14">
        <f t="shared" si="47"/>
        <v>0</v>
      </c>
      <c r="AI30" s="12" t="str">
        <f t="shared" si="42"/>
        <v>F</v>
      </c>
      <c r="AJ30" s="13" t="str">
        <f t="shared" si="14"/>
        <v>0</v>
      </c>
      <c r="AK30" s="63"/>
      <c r="AL30" s="11"/>
      <c r="AM30" s="14">
        <f t="shared" si="48"/>
        <v>0</v>
      </c>
      <c r="AN30" s="12" t="str">
        <f t="shared" si="43"/>
        <v>F</v>
      </c>
      <c r="AO30" s="13" t="str">
        <f t="shared" si="44"/>
        <v>0</v>
      </c>
    </row>
    <row r="31" spans="1:43" ht="18" customHeight="1">
      <c r="A31" s="6">
        <v>24</v>
      </c>
      <c r="B31" s="26" t="s">
        <v>533</v>
      </c>
      <c r="C31" s="77" t="s">
        <v>92</v>
      </c>
      <c r="D31" s="78" t="s">
        <v>534</v>
      </c>
      <c r="E31" s="86" t="s">
        <v>535</v>
      </c>
      <c r="F31" s="15"/>
      <c r="G31" s="10"/>
      <c r="H31" s="11"/>
      <c r="I31" s="14">
        <f t="shared" si="45"/>
        <v>0</v>
      </c>
      <c r="J31" s="12" t="str">
        <f t="shared" si="35"/>
        <v>F</v>
      </c>
      <c r="K31" s="13" t="str">
        <f t="shared" si="36"/>
        <v>0</v>
      </c>
      <c r="L31" s="56"/>
      <c r="M31" s="57"/>
      <c r="N31" s="14">
        <f t="shared" si="32"/>
        <v>0</v>
      </c>
      <c r="O31" s="12" t="str">
        <f t="shared" si="37"/>
        <v>F</v>
      </c>
      <c r="P31" s="13" t="str">
        <f t="shared" si="6"/>
        <v>0</v>
      </c>
      <c r="Q31" s="10"/>
      <c r="R31" s="11"/>
      <c r="S31" s="14">
        <f t="shared" si="33"/>
        <v>0</v>
      </c>
      <c r="T31" s="12" t="str">
        <f t="shared" si="38"/>
        <v>F</v>
      </c>
      <c r="U31" s="13" t="str">
        <f t="shared" si="39"/>
        <v>0</v>
      </c>
      <c r="V31" s="10"/>
      <c r="W31" s="11"/>
      <c r="X31" s="14">
        <f t="shared" si="34"/>
        <v>0</v>
      </c>
      <c r="Y31" s="12" t="str">
        <f t="shared" si="40"/>
        <v>F</v>
      </c>
      <c r="Z31" s="13" t="str">
        <f t="shared" si="10"/>
        <v>0</v>
      </c>
      <c r="AA31" s="56"/>
      <c r="AB31" s="57"/>
      <c r="AC31" s="14">
        <f t="shared" si="46"/>
        <v>0</v>
      </c>
      <c r="AD31" s="12" t="str">
        <f t="shared" si="41"/>
        <v>F</v>
      </c>
      <c r="AE31" s="13" t="str">
        <f t="shared" si="12"/>
        <v>0</v>
      </c>
      <c r="AF31" s="56"/>
      <c r="AG31" s="57"/>
      <c r="AH31" s="14">
        <f t="shared" si="47"/>
        <v>0</v>
      </c>
      <c r="AI31" s="12" t="str">
        <f t="shared" si="42"/>
        <v>F</v>
      </c>
      <c r="AJ31" s="13" t="str">
        <f t="shared" si="14"/>
        <v>0</v>
      </c>
      <c r="AK31" s="63"/>
      <c r="AL31" s="11"/>
      <c r="AM31" s="14">
        <f t="shared" si="48"/>
        <v>0</v>
      </c>
      <c r="AN31" s="12" t="str">
        <f t="shared" si="43"/>
        <v>F</v>
      </c>
      <c r="AO31" s="13" t="str">
        <f t="shared" si="44"/>
        <v>0</v>
      </c>
      <c r="AQ31" s="2" t="s">
        <v>19</v>
      </c>
    </row>
    <row r="32" spans="1:41" ht="18" customHeight="1">
      <c r="A32" s="6">
        <v>25</v>
      </c>
      <c r="B32" s="26" t="s">
        <v>536</v>
      </c>
      <c r="C32" s="77" t="s">
        <v>90</v>
      </c>
      <c r="D32" s="78" t="s">
        <v>537</v>
      </c>
      <c r="E32" s="86" t="s">
        <v>538</v>
      </c>
      <c r="F32" s="15"/>
      <c r="G32" s="10"/>
      <c r="H32" s="10"/>
      <c r="I32" s="14">
        <f t="shared" si="45"/>
        <v>0</v>
      </c>
      <c r="J32" s="12" t="str">
        <f t="shared" si="35"/>
        <v>F</v>
      </c>
      <c r="K32" s="13" t="str">
        <f t="shared" si="36"/>
        <v>0</v>
      </c>
      <c r="L32" s="56"/>
      <c r="M32" s="57"/>
      <c r="N32" s="14">
        <f t="shared" si="32"/>
        <v>0</v>
      </c>
      <c r="O32" s="12" t="str">
        <f t="shared" si="37"/>
        <v>F</v>
      </c>
      <c r="P32" s="13" t="str">
        <f t="shared" si="6"/>
        <v>0</v>
      </c>
      <c r="Q32" s="10"/>
      <c r="R32" s="11"/>
      <c r="S32" s="14">
        <f t="shared" si="33"/>
        <v>0</v>
      </c>
      <c r="T32" s="12" t="str">
        <f t="shared" si="38"/>
        <v>F</v>
      </c>
      <c r="U32" s="13" t="str">
        <f t="shared" si="39"/>
        <v>0</v>
      </c>
      <c r="V32" s="10"/>
      <c r="W32" s="11"/>
      <c r="X32" s="14">
        <f t="shared" si="34"/>
        <v>0</v>
      </c>
      <c r="Y32" s="12" t="str">
        <f t="shared" si="40"/>
        <v>F</v>
      </c>
      <c r="Z32" s="13" t="str">
        <f t="shared" si="10"/>
        <v>0</v>
      </c>
      <c r="AA32" s="56"/>
      <c r="AB32" s="57"/>
      <c r="AC32" s="14">
        <f t="shared" si="46"/>
        <v>0</v>
      </c>
      <c r="AD32" s="12" t="str">
        <f t="shared" si="41"/>
        <v>F</v>
      </c>
      <c r="AE32" s="13" t="str">
        <f t="shared" si="12"/>
        <v>0</v>
      </c>
      <c r="AF32" s="56"/>
      <c r="AG32" s="57"/>
      <c r="AH32" s="14">
        <f t="shared" si="47"/>
        <v>0</v>
      </c>
      <c r="AI32" s="12" t="str">
        <f t="shared" si="42"/>
        <v>F</v>
      </c>
      <c r="AJ32" s="13" t="str">
        <f t="shared" si="14"/>
        <v>0</v>
      </c>
      <c r="AK32" s="10"/>
      <c r="AL32" s="11"/>
      <c r="AM32" s="14">
        <f t="shared" si="48"/>
        <v>0</v>
      </c>
      <c r="AN32" s="12" t="str">
        <f t="shared" si="43"/>
        <v>F</v>
      </c>
      <c r="AO32" s="13" t="str">
        <f t="shared" si="44"/>
        <v>0</v>
      </c>
    </row>
    <row r="33" spans="1:41" ht="18" customHeight="1">
      <c r="A33" s="6">
        <v>26</v>
      </c>
      <c r="B33" s="26" t="s">
        <v>539</v>
      </c>
      <c r="C33" s="77" t="s">
        <v>540</v>
      </c>
      <c r="D33" s="78" t="s">
        <v>57</v>
      </c>
      <c r="E33" s="86" t="s">
        <v>484</v>
      </c>
      <c r="F33" s="15"/>
      <c r="G33" s="10"/>
      <c r="H33" s="11"/>
      <c r="I33" s="14">
        <f t="shared" si="45"/>
        <v>0</v>
      </c>
      <c r="J33" s="12" t="str">
        <f t="shared" si="35"/>
        <v>F</v>
      </c>
      <c r="K33" s="13" t="str">
        <f t="shared" si="36"/>
        <v>0</v>
      </c>
      <c r="L33" s="56"/>
      <c r="M33" s="57"/>
      <c r="N33" s="14">
        <f t="shared" si="32"/>
        <v>0</v>
      </c>
      <c r="O33" s="12" t="str">
        <f t="shared" si="37"/>
        <v>F</v>
      </c>
      <c r="P33" s="13" t="str">
        <f t="shared" si="6"/>
        <v>0</v>
      </c>
      <c r="Q33" s="10"/>
      <c r="R33" s="11"/>
      <c r="S33" s="14">
        <f t="shared" si="33"/>
        <v>0</v>
      </c>
      <c r="T33" s="12" t="str">
        <f t="shared" si="38"/>
        <v>F</v>
      </c>
      <c r="U33" s="13" t="str">
        <f t="shared" si="39"/>
        <v>0</v>
      </c>
      <c r="V33" s="10"/>
      <c r="W33" s="11"/>
      <c r="X33" s="14">
        <f t="shared" si="34"/>
        <v>0</v>
      </c>
      <c r="Y33" s="12" t="str">
        <f t="shared" si="40"/>
        <v>F</v>
      </c>
      <c r="Z33" s="13" t="str">
        <f t="shared" si="10"/>
        <v>0</v>
      </c>
      <c r="AA33" s="56"/>
      <c r="AB33" s="57"/>
      <c r="AC33" s="14">
        <f t="shared" si="46"/>
        <v>0</v>
      </c>
      <c r="AD33" s="12" t="str">
        <f t="shared" si="41"/>
        <v>F</v>
      </c>
      <c r="AE33" s="13" t="str">
        <f t="shared" si="12"/>
        <v>0</v>
      </c>
      <c r="AF33" s="56"/>
      <c r="AG33" s="57"/>
      <c r="AH33" s="14">
        <f t="shared" si="47"/>
        <v>0</v>
      </c>
      <c r="AI33" s="12" t="str">
        <f t="shared" si="42"/>
        <v>F</v>
      </c>
      <c r="AJ33" s="13" t="str">
        <f t="shared" si="14"/>
        <v>0</v>
      </c>
      <c r="AK33" s="10"/>
      <c r="AL33" s="11"/>
      <c r="AM33" s="14">
        <f t="shared" si="48"/>
        <v>0</v>
      </c>
      <c r="AN33" s="12" t="str">
        <f t="shared" si="43"/>
        <v>F</v>
      </c>
      <c r="AO33" s="13" t="str">
        <f t="shared" si="44"/>
        <v>0</v>
      </c>
    </row>
  </sheetData>
  <sheetProtection/>
  <mergeCells count="20">
    <mergeCell ref="Q6:U6"/>
    <mergeCell ref="L5:P5"/>
    <mergeCell ref="AF5:AJ5"/>
    <mergeCell ref="AF6:AJ6"/>
    <mergeCell ref="C7:D7"/>
    <mergeCell ref="C5:D6"/>
    <mergeCell ref="Q5:U5"/>
    <mergeCell ref="V6:Z6"/>
    <mergeCell ref="V5:Z5"/>
    <mergeCell ref="AA5:AE5"/>
    <mergeCell ref="AK5:AO5"/>
    <mergeCell ref="AK6:AO6"/>
    <mergeCell ref="L6:P6"/>
    <mergeCell ref="A4:F4"/>
    <mergeCell ref="A5:A6"/>
    <mergeCell ref="B5:B6"/>
    <mergeCell ref="E5:E6"/>
    <mergeCell ref="G6:K6"/>
    <mergeCell ref="G5:K5"/>
    <mergeCell ref="AA6:AE6"/>
  </mergeCells>
  <conditionalFormatting sqref="C17">
    <cfRule type="duplicateValues" priority="1" dxfId="1" stopIfTrue="1">
      <formula>AND(COUNTIF($C$17:$C$17,C17)&gt;1,NOT(ISBLANK(C17)))</formula>
    </cfRule>
  </conditionalFormatting>
  <printOptions/>
  <pageMargins left="0.2" right="0.2" top="0.24" bottom="0.21" header="0.2" footer="0.19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AE17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4.7109375" style="2" customWidth="1"/>
    <col min="2" max="2" width="13.7109375" style="2" customWidth="1"/>
    <col min="3" max="3" width="13.140625" style="2" customWidth="1"/>
    <col min="4" max="4" width="6.28125" style="2" customWidth="1"/>
    <col min="5" max="5" width="12.00390625" style="2" customWidth="1"/>
    <col min="6" max="6" width="8.7109375" style="2" customWidth="1"/>
    <col min="7" max="31" width="4.8515625" style="2" customWidth="1"/>
    <col min="32" max="16384" width="9.140625" style="2" customWidth="1"/>
  </cols>
  <sheetData>
    <row r="1" spans="1:26" s="1" customFormat="1" ht="16.5" customHeight="1">
      <c r="A1" s="8" t="s">
        <v>0</v>
      </c>
      <c r="B1" s="8"/>
      <c r="C1" s="8"/>
      <c r="D1" s="8"/>
      <c r="E1" s="8"/>
      <c r="F1" s="8"/>
      <c r="V1" s="8"/>
      <c r="W1" s="8"/>
      <c r="X1" s="8"/>
      <c r="Y1" s="8"/>
      <c r="Z1" s="8"/>
    </row>
    <row r="2" spans="1:26" s="1" customFormat="1" ht="16.5" customHeight="1">
      <c r="A2" s="9" t="s">
        <v>44</v>
      </c>
      <c r="B2" s="9"/>
      <c r="C2" s="9"/>
      <c r="D2" s="9"/>
      <c r="E2" s="9"/>
      <c r="F2" s="9"/>
      <c r="V2" s="9"/>
      <c r="W2" s="9"/>
      <c r="X2" s="9"/>
      <c r="Y2" s="9"/>
      <c r="Z2" s="9"/>
    </row>
    <row r="3" spans="1:26" ht="26.25" customHeight="1">
      <c r="A3" s="18" t="s">
        <v>45</v>
      </c>
      <c r="B3" s="18"/>
      <c r="C3" s="18"/>
      <c r="D3" s="18"/>
      <c r="E3" s="18"/>
      <c r="F3" s="18"/>
      <c r="G3" s="54"/>
      <c r="H3" s="54"/>
      <c r="V3" s="18"/>
      <c r="W3" s="18"/>
      <c r="X3" s="18"/>
      <c r="Y3" s="18"/>
      <c r="Z3" s="18"/>
    </row>
    <row r="4" spans="1:23" s="3" customFormat="1" ht="21" customHeight="1">
      <c r="A4" s="203" t="s">
        <v>541</v>
      </c>
      <c r="B4" s="203"/>
      <c r="C4" s="203"/>
      <c r="D4" s="203"/>
      <c r="E4" s="203"/>
      <c r="F4" s="203"/>
      <c r="L4" s="4"/>
      <c r="M4" s="4"/>
      <c r="W4" s="4"/>
    </row>
    <row r="5" spans="1:3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118</v>
      </c>
      <c r="H5" s="196"/>
      <c r="I5" s="196"/>
      <c r="J5" s="196"/>
      <c r="K5" s="197"/>
      <c r="L5" s="195" t="s">
        <v>112</v>
      </c>
      <c r="M5" s="212"/>
      <c r="N5" s="212"/>
      <c r="O5" s="212"/>
      <c r="P5" s="213"/>
      <c r="Q5" s="195" t="s">
        <v>18</v>
      </c>
      <c r="R5" s="196"/>
      <c r="S5" s="196"/>
      <c r="T5" s="196"/>
      <c r="U5" s="197"/>
      <c r="V5" s="195" t="s">
        <v>111</v>
      </c>
      <c r="W5" s="196"/>
      <c r="X5" s="196"/>
      <c r="Y5" s="196"/>
      <c r="Z5" s="197"/>
      <c r="AA5" s="195" t="s">
        <v>861</v>
      </c>
      <c r="AB5" s="196"/>
      <c r="AC5" s="196"/>
      <c r="AD5" s="196"/>
      <c r="AE5" s="197"/>
    </row>
    <row r="6" spans="1:31" ht="21.75" customHeight="1">
      <c r="A6" s="205"/>
      <c r="B6" s="205"/>
      <c r="C6" s="208"/>
      <c r="D6" s="209"/>
      <c r="E6" s="205"/>
      <c r="F6" s="7">
        <f>SUM(L6:AE6)</f>
        <v>7</v>
      </c>
      <c r="G6" s="195"/>
      <c r="H6" s="196"/>
      <c r="I6" s="196"/>
      <c r="J6" s="196"/>
      <c r="K6" s="197"/>
      <c r="L6" s="195">
        <v>2</v>
      </c>
      <c r="M6" s="196"/>
      <c r="N6" s="196"/>
      <c r="O6" s="196"/>
      <c r="P6" s="197"/>
      <c r="Q6" s="195">
        <v>2</v>
      </c>
      <c r="R6" s="196"/>
      <c r="S6" s="196"/>
      <c r="T6" s="196"/>
      <c r="U6" s="197"/>
      <c r="V6" s="195">
        <v>1</v>
      </c>
      <c r="W6" s="196"/>
      <c r="X6" s="196"/>
      <c r="Y6" s="196"/>
      <c r="Z6" s="197"/>
      <c r="AA6" s="195">
        <v>2</v>
      </c>
      <c r="AB6" s="196"/>
      <c r="AC6" s="196"/>
      <c r="AD6" s="196"/>
      <c r="AE6" s="197"/>
    </row>
    <row r="7" spans="1:3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  <c r="V7" s="5" t="s">
        <v>5</v>
      </c>
      <c r="W7" s="5" t="s">
        <v>6</v>
      </c>
      <c r="X7" s="5" t="s">
        <v>7</v>
      </c>
      <c r="Y7" s="5" t="s">
        <v>9</v>
      </c>
      <c r="Z7" s="5" t="s">
        <v>10</v>
      </c>
      <c r="AA7" s="5" t="s">
        <v>5</v>
      </c>
      <c r="AB7" s="5" t="s">
        <v>6</v>
      </c>
      <c r="AC7" s="5" t="s">
        <v>7</v>
      </c>
      <c r="AD7" s="5" t="s">
        <v>9</v>
      </c>
      <c r="AE7" s="5" t="s">
        <v>10</v>
      </c>
    </row>
    <row r="8" spans="1:31" ht="18" customHeight="1">
      <c r="A8" s="6">
        <v>1</v>
      </c>
      <c r="B8" s="26" t="s">
        <v>542</v>
      </c>
      <c r="C8" s="22" t="s">
        <v>543</v>
      </c>
      <c r="D8" s="45" t="s">
        <v>49</v>
      </c>
      <c r="E8" s="82" t="s">
        <v>544</v>
      </c>
      <c r="F8" s="15">
        <f>(P8*$L$6+U8*$Q$6+Z8*$V$6+AE8*$AA$6)/$F$6</f>
        <v>3.142857142857143</v>
      </c>
      <c r="G8" s="63">
        <v>8</v>
      </c>
      <c r="H8" s="11">
        <v>8</v>
      </c>
      <c r="I8" s="14">
        <f aca="true" t="shared" si="0" ref="I8:I14">H8*0.6+G8*0.4</f>
        <v>8</v>
      </c>
      <c r="J8" s="12" t="str">
        <f aca="true" t="shared" si="1" ref="J8:J14">IF(I8&lt;4,"F",IF(I8&lt;5.5,"D",IF(I8&lt;7,"C",IF(I8&lt;8.5,"B","A"))))</f>
        <v>B</v>
      </c>
      <c r="K8" s="13" t="str">
        <f aca="true" t="shared" si="2" ref="K8:K14">IF(J8="A","4,0",IF(J8="B","3,0",IF(J8="C","2,0",IF(J8="D","1,0","0"))))</f>
        <v>3,0</v>
      </c>
      <c r="L8" s="10">
        <v>6.4</v>
      </c>
      <c r="M8" s="11">
        <v>8</v>
      </c>
      <c r="N8" s="14">
        <f aca="true" t="shared" si="3" ref="N8:N14">M8*0.6+L8*0.4</f>
        <v>7.36</v>
      </c>
      <c r="O8" s="12" t="str">
        <f aca="true" t="shared" si="4" ref="O8:O14">IF(N8&lt;4,"F",IF(N8&lt;5.5,"D",IF(N8&lt;7,"C",IF(N8&lt;8.5,"B","A"))))</f>
        <v>B</v>
      </c>
      <c r="P8" s="13" t="str">
        <f aca="true" t="shared" si="5" ref="P8:P14">IF(O8="A","4,0",IF(O8="B","3,0",IF(O8="C","2,0",IF(O8="D","1,0","0"))))</f>
        <v>3,0</v>
      </c>
      <c r="Q8" s="63">
        <v>8</v>
      </c>
      <c r="R8" s="11">
        <v>8</v>
      </c>
      <c r="S8" s="14">
        <f aca="true" t="shared" si="6" ref="S8:S14">R8*0.6+Q8*0.4</f>
        <v>8</v>
      </c>
      <c r="T8" s="12" t="str">
        <f aca="true" t="shared" si="7" ref="T8:T14">IF(S8&lt;4,"F",IF(S8&lt;5.5,"D",IF(S8&lt;7,"C",IF(S8&lt;8.5,"B","A"))))</f>
        <v>B</v>
      </c>
      <c r="U8" s="13" t="str">
        <f aca="true" t="shared" si="8" ref="U8:U14">IF(T8="A","4,0",IF(T8="B","3,0",IF(T8="C","2,0",IF(T8="D","1,0","0"))))</f>
        <v>3,0</v>
      </c>
      <c r="V8" s="63">
        <v>9</v>
      </c>
      <c r="W8" s="11">
        <v>9</v>
      </c>
      <c r="X8" s="14">
        <f aca="true" t="shared" si="9" ref="X8:X14">W8*0.6+V8*0.4</f>
        <v>9</v>
      </c>
      <c r="Y8" s="12" t="str">
        <f aca="true" t="shared" si="10" ref="Y8:Y14">IF(X8&lt;4,"F",IF(X8&lt;5.5,"D",IF(X8&lt;7,"C",IF(X8&lt;8.5,"B","A"))))</f>
        <v>A</v>
      </c>
      <c r="Z8" s="13" t="str">
        <f aca="true" t="shared" si="11" ref="Z8:Z14">IF(Y8="A","4,0",IF(Y8="B","3,0",IF(Y8="C","2,0",IF(Y8="D","1,0","0"))))</f>
        <v>4,0</v>
      </c>
      <c r="AA8" s="10">
        <v>7</v>
      </c>
      <c r="AB8" s="11">
        <v>8</v>
      </c>
      <c r="AC8" s="14">
        <f aca="true" t="shared" si="12" ref="AC8:AC14">AB8*0.6+AA8*0.4</f>
        <v>7.6</v>
      </c>
      <c r="AD8" s="12" t="str">
        <f aca="true" t="shared" si="13" ref="AD8:AD14">IF(AC8&lt;4,"F",IF(AC8&lt;5.5,"D",IF(AC8&lt;7,"C",IF(AC8&lt;8.5,"B","A"))))</f>
        <v>B</v>
      </c>
      <c r="AE8" s="13" t="str">
        <f aca="true" t="shared" si="14" ref="AE8:AE14">IF(AD8="A","4,0",IF(AD8="B","3,0",IF(AD8="C","2,0",IF(AD8="D","1,0","0"))))</f>
        <v>3,0</v>
      </c>
    </row>
    <row r="9" spans="1:31" ht="18" customHeight="1">
      <c r="A9" s="6">
        <v>2</v>
      </c>
      <c r="B9" s="26" t="s">
        <v>545</v>
      </c>
      <c r="C9" s="37" t="s">
        <v>546</v>
      </c>
      <c r="D9" s="46" t="s">
        <v>547</v>
      </c>
      <c r="E9" s="114" t="s">
        <v>548</v>
      </c>
      <c r="F9" s="15">
        <f aca="true" t="shared" si="15" ref="F9:F14">(P9*$L$6+U9*$Q$6+Z9*$V$6+AE9*$AA$6)/$F$6</f>
        <v>3.142857142857143</v>
      </c>
      <c r="G9" s="63">
        <v>7</v>
      </c>
      <c r="H9" s="11">
        <v>7</v>
      </c>
      <c r="I9" s="14">
        <f t="shared" si="0"/>
        <v>7</v>
      </c>
      <c r="J9" s="12" t="str">
        <f t="shared" si="1"/>
        <v>B</v>
      </c>
      <c r="K9" s="13" t="str">
        <f t="shared" si="2"/>
        <v>3,0</v>
      </c>
      <c r="L9" s="10">
        <v>8.2</v>
      </c>
      <c r="M9" s="11">
        <v>8</v>
      </c>
      <c r="N9" s="14">
        <f t="shared" si="3"/>
        <v>8.08</v>
      </c>
      <c r="O9" s="12" t="str">
        <f t="shared" si="4"/>
        <v>B</v>
      </c>
      <c r="P9" s="13" t="str">
        <f t="shared" si="5"/>
        <v>3,0</v>
      </c>
      <c r="Q9" s="10">
        <v>8.6</v>
      </c>
      <c r="R9" s="11">
        <v>8</v>
      </c>
      <c r="S9" s="14">
        <f t="shared" si="6"/>
        <v>8.24</v>
      </c>
      <c r="T9" s="12" t="str">
        <f t="shared" si="7"/>
        <v>B</v>
      </c>
      <c r="U9" s="13" t="str">
        <f t="shared" si="8"/>
        <v>3,0</v>
      </c>
      <c r="V9" s="10">
        <v>9.5</v>
      </c>
      <c r="W9" s="11">
        <v>8</v>
      </c>
      <c r="X9" s="14">
        <f t="shared" si="9"/>
        <v>8.6</v>
      </c>
      <c r="Y9" s="12" t="str">
        <f t="shared" si="10"/>
        <v>A</v>
      </c>
      <c r="Z9" s="13" t="str">
        <f t="shared" si="11"/>
        <v>4,0</v>
      </c>
      <c r="AA9" s="10">
        <v>7.4</v>
      </c>
      <c r="AB9" s="11">
        <v>8</v>
      </c>
      <c r="AC9" s="14">
        <f t="shared" si="12"/>
        <v>7.76</v>
      </c>
      <c r="AD9" s="12" t="str">
        <f t="shared" si="13"/>
        <v>B</v>
      </c>
      <c r="AE9" s="13" t="str">
        <f t="shared" si="14"/>
        <v>3,0</v>
      </c>
    </row>
    <row r="10" spans="1:31" ht="18" customHeight="1">
      <c r="A10" s="6">
        <v>3</v>
      </c>
      <c r="B10" s="26" t="s">
        <v>549</v>
      </c>
      <c r="C10" s="77" t="s">
        <v>550</v>
      </c>
      <c r="D10" s="78" t="s">
        <v>74</v>
      </c>
      <c r="E10" s="86" t="s">
        <v>551</v>
      </c>
      <c r="F10" s="15">
        <f>(U10*$Q$6+Z10*$V$6+AE10*$AA$6)/5</f>
        <v>1.8</v>
      </c>
      <c r="G10" s="187">
        <v>7</v>
      </c>
      <c r="H10" s="188">
        <v>7</v>
      </c>
      <c r="I10" s="14">
        <f t="shared" si="0"/>
        <v>7</v>
      </c>
      <c r="J10" s="12" t="str">
        <f t="shared" si="1"/>
        <v>B</v>
      </c>
      <c r="K10" s="13" t="str">
        <f t="shared" si="2"/>
        <v>3,0</v>
      </c>
      <c r="L10" s="187">
        <v>7.2</v>
      </c>
      <c r="M10" s="188">
        <v>7</v>
      </c>
      <c r="N10" s="14">
        <f t="shared" si="3"/>
        <v>7.08</v>
      </c>
      <c r="O10" s="12" t="str">
        <f t="shared" si="4"/>
        <v>B</v>
      </c>
      <c r="P10" s="13" t="str">
        <f t="shared" si="5"/>
        <v>3,0</v>
      </c>
      <c r="Q10" s="63">
        <v>9</v>
      </c>
      <c r="R10" s="11">
        <v>7</v>
      </c>
      <c r="S10" s="14">
        <f t="shared" si="6"/>
        <v>7.800000000000001</v>
      </c>
      <c r="T10" s="12" t="str">
        <f t="shared" si="7"/>
        <v>B</v>
      </c>
      <c r="U10" s="13" t="str">
        <f t="shared" si="8"/>
        <v>3,0</v>
      </c>
      <c r="V10" s="63">
        <v>9</v>
      </c>
      <c r="W10" s="11">
        <v>8</v>
      </c>
      <c r="X10" s="14">
        <f t="shared" si="9"/>
        <v>8.4</v>
      </c>
      <c r="Y10" s="12" t="str">
        <f t="shared" si="10"/>
        <v>B</v>
      </c>
      <c r="Z10" s="13" t="str">
        <f t="shared" si="11"/>
        <v>3,0</v>
      </c>
      <c r="AA10" s="10"/>
      <c r="AB10" s="11"/>
      <c r="AC10" s="14">
        <f t="shared" si="12"/>
        <v>0</v>
      </c>
      <c r="AD10" s="12" t="str">
        <f t="shared" si="13"/>
        <v>F</v>
      </c>
      <c r="AE10" s="13" t="str">
        <f t="shared" si="14"/>
        <v>0</v>
      </c>
    </row>
    <row r="11" spans="1:31" ht="18" customHeight="1">
      <c r="A11" s="6">
        <v>4</v>
      </c>
      <c r="B11" s="26" t="s">
        <v>552</v>
      </c>
      <c r="C11" s="28" t="s">
        <v>388</v>
      </c>
      <c r="D11" s="118" t="s">
        <v>56</v>
      </c>
      <c r="E11" s="86" t="s">
        <v>553</v>
      </c>
      <c r="F11" s="15">
        <f t="shared" si="15"/>
        <v>3</v>
      </c>
      <c r="G11" s="10"/>
      <c r="H11" s="11"/>
      <c r="I11" s="14">
        <f t="shared" si="0"/>
        <v>0</v>
      </c>
      <c r="J11" s="12" t="str">
        <f t="shared" si="1"/>
        <v>F</v>
      </c>
      <c r="K11" s="13" t="str">
        <f t="shared" si="2"/>
        <v>0</v>
      </c>
      <c r="L11" s="63">
        <v>10</v>
      </c>
      <c r="M11" s="11">
        <v>7</v>
      </c>
      <c r="N11" s="14">
        <f t="shared" si="3"/>
        <v>8.2</v>
      </c>
      <c r="O11" s="12" t="str">
        <f t="shared" si="4"/>
        <v>B</v>
      </c>
      <c r="P11" s="13" t="str">
        <f t="shared" si="5"/>
        <v>3,0</v>
      </c>
      <c r="Q11" s="10">
        <v>8</v>
      </c>
      <c r="R11" s="11">
        <v>7</v>
      </c>
      <c r="S11" s="14">
        <f t="shared" si="6"/>
        <v>7.4</v>
      </c>
      <c r="T11" s="12" t="str">
        <f t="shared" si="7"/>
        <v>B</v>
      </c>
      <c r="U11" s="13" t="str">
        <f t="shared" si="8"/>
        <v>3,0</v>
      </c>
      <c r="V11" s="63">
        <v>9</v>
      </c>
      <c r="W11" s="11">
        <v>8</v>
      </c>
      <c r="X11" s="14">
        <f t="shared" si="9"/>
        <v>8.4</v>
      </c>
      <c r="Y11" s="12" t="str">
        <f t="shared" si="10"/>
        <v>B</v>
      </c>
      <c r="Z11" s="13" t="str">
        <f t="shared" si="11"/>
        <v>3,0</v>
      </c>
      <c r="AA11" s="10">
        <v>7.2</v>
      </c>
      <c r="AB11" s="11">
        <v>8</v>
      </c>
      <c r="AC11" s="14">
        <f t="shared" si="12"/>
        <v>7.68</v>
      </c>
      <c r="AD11" s="12" t="str">
        <f t="shared" si="13"/>
        <v>B</v>
      </c>
      <c r="AE11" s="13" t="str">
        <f t="shared" si="14"/>
        <v>3,0</v>
      </c>
    </row>
    <row r="12" spans="1:31" ht="18" customHeight="1">
      <c r="A12" s="6">
        <v>5</v>
      </c>
      <c r="B12" s="26" t="s">
        <v>554</v>
      </c>
      <c r="C12" s="37" t="s">
        <v>555</v>
      </c>
      <c r="D12" s="46" t="s">
        <v>30</v>
      </c>
      <c r="E12" s="86" t="s">
        <v>556</v>
      </c>
      <c r="F12" s="15">
        <f>(U12*$Q$6)/2</f>
        <v>3</v>
      </c>
      <c r="G12" s="10"/>
      <c r="H12" s="11"/>
      <c r="I12" s="14">
        <f t="shared" si="0"/>
        <v>0</v>
      </c>
      <c r="J12" s="12" t="str">
        <f t="shared" si="1"/>
        <v>F</v>
      </c>
      <c r="K12" s="13" t="str">
        <f t="shared" si="2"/>
        <v>0</v>
      </c>
      <c r="L12" s="187">
        <v>10</v>
      </c>
      <c r="M12" s="188">
        <v>7</v>
      </c>
      <c r="N12" s="14">
        <f t="shared" si="3"/>
        <v>8.2</v>
      </c>
      <c r="O12" s="12" t="str">
        <f t="shared" si="4"/>
        <v>B</v>
      </c>
      <c r="P12" s="13" t="str">
        <f t="shared" si="5"/>
        <v>3,0</v>
      </c>
      <c r="Q12" s="10">
        <v>7.3</v>
      </c>
      <c r="R12" s="11">
        <v>8</v>
      </c>
      <c r="S12" s="14">
        <f t="shared" si="6"/>
        <v>7.72</v>
      </c>
      <c r="T12" s="12" t="str">
        <f t="shared" si="7"/>
        <v>B</v>
      </c>
      <c r="U12" s="13" t="str">
        <f t="shared" si="8"/>
        <v>3,0</v>
      </c>
      <c r="V12" s="187">
        <v>8</v>
      </c>
      <c r="W12" s="188">
        <v>8</v>
      </c>
      <c r="X12" s="14">
        <f t="shared" si="9"/>
        <v>8</v>
      </c>
      <c r="Y12" s="12" t="str">
        <f t="shared" si="10"/>
        <v>B</v>
      </c>
      <c r="Z12" s="13" t="str">
        <f t="shared" si="11"/>
        <v>3,0</v>
      </c>
      <c r="AA12" s="187">
        <v>7</v>
      </c>
      <c r="AB12" s="188">
        <v>8</v>
      </c>
      <c r="AC12" s="14">
        <f t="shared" si="12"/>
        <v>7.6</v>
      </c>
      <c r="AD12" s="12" t="str">
        <f t="shared" si="13"/>
        <v>B</v>
      </c>
      <c r="AE12" s="13" t="str">
        <f t="shared" si="14"/>
        <v>3,0</v>
      </c>
    </row>
    <row r="13" spans="1:31" ht="18" customHeight="1">
      <c r="A13" s="6">
        <v>6</v>
      </c>
      <c r="B13" s="26" t="s">
        <v>557</v>
      </c>
      <c r="C13" s="22" t="s">
        <v>558</v>
      </c>
      <c r="D13" s="45" t="s">
        <v>559</v>
      </c>
      <c r="E13" s="87" t="s">
        <v>560</v>
      </c>
      <c r="F13" s="15">
        <f>(U13*$Q$6)/2</f>
        <v>4</v>
      </c>
      <c r="G13" s="10"/>
      <c r="H13" s="11"/>
      <c r="I13" s="14">
        <f t="shared" si="0"/>
        <v>0</v>
      </c>
      <c r="J13" s="12" t="str">
        <f t="shared" si="1"/>
        <v>F</v>
      </c>
      <c r="K13" s="13" t="str">
        <f t="shared" si="2"/>
        <v>0</v>
      </c>
      <c r="L13" s="187">
        <v>10</v>
      </c>
      <c r="M13" s="188">
        <v>8</v>
      </c>
      <c r="N13" s="14">
        <f t="shared" si="3"/>
        <v>8.8</v>
      </c>
      <c r="O13" s="12" t="str">
        <f t="shared" si="4"/>
        <v>A</v>
      </c>
      <c r="P13" s="13" t="str">
        <f t="shared" si="5"/>
        <v>4,0</v>
      </c>
      <c r="Q13" s="10">
        <v>9.3</v>
      </c>
      <c r="R13" s="11">
        <v>8</v>
      </c>
      <c r="S13" s="14">
        <f t="shared" si="6"/>
        <v>8.52</v>
      </c>
      <c r="T13" s="12" t="str">
        <f t="shared" si="7"/>
        <v>A</v>
      </c>
      <c r="U13" s="13" t="str">
        <f t="shared" si="8"/>
        <v>4,0</v>
      </c>
      <c r="V13" s="187">
        <v>8</v>
      </c>
      <c r="W13" s="188">
        <v>7</v>
      </c>
      <c r="X13" s="14">
        <f t="shared" si="9"/>
        <v>7.4</v>
      </c>
      <c r="Y13" s="12" t="str">
        <f t="shared" si="10"/>
        <v>B</v>
      </c>
      <c r="Z13" s="13" t="str">
        <f t="shared" si="11"/>
        <v>3,0</v>
      </c>
      <c r="AA13" s="187">
        <v>7</v>
      </c>
      <c r="AB13" s="188">
        <v>7</v>
      </c>
      <c r="AC13" s="14">
        <f t="shared" si="12"/>
        <v>7</v>
      </c>
      <c r="AD13" s="12" t="str">
        <f t="shared" si="13"/>
        <v>B</v>
      </c>
      <c r="AE13" s="13" t="str">
        <f t="shared" si="14"/>
        <v>3,0</v>
      </c>
    </row>
    <row r="14" spans="1:31" ht="18" customHeight="1">
      <c r="A14" s="6">
        <v>7</v>
      </c>
      <c r="B14" s="26" t="s">
        <v>561</v>
      </c>
      <c r="C14" s="22" t="s">
        <v>90</v>
      </c>
      <c r="D14" s="45" t="s">
        <v>53</v>
      </c>
      <c r="E14" s="32" t="s">
        <v>562</v>
      </c>
      <c r="F14" s="15">
        <f t="shared" si="15"/>
        <v>0.8571428571428571</v>
      </c>
      <c r="G14" s="63">
        <v>8</v>
      </c>
      <c r="H14" s="11">
        <v>8</v>
      </c>
      <c r="I14" s="14">
        <f t="shared" si="0"/>
        <v>8</v>
      </c>
      <c r="J14" s="12" t="str">
        <f t="shared" si="1"/>
        <v>B</v>
      </c>
      <c r="K14" s="13" t="str">
        <f t="shared" si="2"/>
        <v>3,0</v>
      </c>
      <c r="L14" s="10"/>
      <c r="M14" s="11"/>
      <c r="N14" s="14">
        <f t="shared" si="3"/>
        <v>0</v>
      </c>
      <c r="O14" s="12" t="str">
        <f t="shared" si="4"/>
        <v>F</v>
      </c>
      <c r="P14" s="13" t="str">
        <f t="shared" si="5"/>
        <v>0</v>
      </c>
      <c r="Q14" s="10"/>
      <c r="R14" s="11"/>
      <c r="S14" s="14">
        <f t="shared" si="6"/>
        <v>0</v>
      </c>
      <c r="T14" s="12" t="str">
        <f t="shared" si="7"/>
        <v>F</v>
      </c>
      <c r="U14" s="13" t="str">
        <f t="shared" si="8"/>
        <v>0</v>
      </c>
      <c r="V14" s="10"/>
      <c r="W14" s="11"/>
      <c r="X14" s="14">
        <f t="shared" si="9"/>
        <v>0</v>
      </c>
      <c r="Y14" s="12" t="str">
        <f t="shared" si="10"/>
        <v>F</v>
      </c>
      <c r="Z14" s="13" t="str">
        <f t="shared" si="11"/>
        <v>0</v>
      </c>
      <c r="AA14" s="10">
        <v>7</v>
      </c>
      <c r="AB14" s="11">
        <v>8</v>
      </c>
      <c r="AC14" s="14">
        <f t="shared" si="12"/>
        <v>7.6</v>
      </c>
      <c r="AD14" s="12" t="str">
        <f t="shared" si="13"/>
        <v>B</v>
      </c>
      <c r="AE14" s="13" t="str">
        <f t="shared" si="14"/>
        <v>3,0</v>
      </c>
    </row>
    <row r="16" spans="10:30" ht="12.75">
      <c r="J16" s="16"/>
      <c r="T16" s="16"/>
      <c r="AD16" s="16"/>
    </row>
    <row r="17" spans="3:30" ht="12.75">
      <c r="C17" s="185"/>
      <c r="D17" s="192"/>
      <c r="E17" s="2" t="s">
        <v>871</v>
      </c>
      <c r="J17" s="17"/>
      <c r="T17" s="17"/>
      <c r="AD17" s="17"/>
    </row>
  </sheetData>
  <sheetProtection/>
  <mergeCells count="16">
    <mergeCell ref="L5:P5"/>
    <mergeCell ref="L6:P6"/>
    <mergeCell ref="G5:K5"/>
    <mergeCell ref="G6:K6"/>
    <mergeCell ref="C7:D7"/>
    <mergeCell ref="C5:D6"/>
    <mergeCell ref="A4:F4"/>
    <mergeCell ref="A5:A6"/>
    <mergeCell ref="B5:B6"/>
    <mergeCell ref="E5:E6"/>
    <mergeCell ref="AA5:AE5"/>
    <mergeCell ref="AA6:AE6"/>
    <mergeCell ref="Q5:U5"/>
    <mergeCell ref="Q6:U6"/>
    <mergeCell ref="V5:Z5"/>
    <mergeCell ref="V6:Z6"/>
  </mergeCells>
  <printOptions/>
  <pageMargins left="0.2" right="0.2" top="0.24" bottom="0.21" header="0.2" footer="0.19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8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4.7109375" style="2" customWidth="1"/>
    <col min="2" max="3" width="13.7109375" style="2" customWidth="1"/>
    <col min="4" max="4" width="9.28125" style="2" customWidth="1"/>
    <col min="5" max="5" width="12.00390625" style="2" customWidth="1"/>
    <col min="6" max="6" width="9.7109375" style="2" customWidth="1"/>
    <col min="7" max="21" width="4.8515625" style="2" customWidth="1"/>
    <col min="22" max="16384" width="9.140625" style="2" customWidth="1"/>
  </cols>
  <sheetData>
    <row r="1" spans="1:21" s="1" customFormat="1" ht="16.5" customHeight="1">
      <c r="A1" s="8" t="s">
        <v>0</v>
      </c>
      <c r="B1" s="8"/>
      <c r="C1" s="8"/>
      <c r="D1" s="8"/>
      <c r="E1" s="8"/>
      <c r="F1" s="8"/>
      <c r="Q1" s="8"/>
      <c r="R1" s="8"/>
      <c r="S1" s="8"/>
      <c r="T1" s="8"/>
      <c r="U1" s="8"/>
    </row>
    <row r="2" spans="1:21" s="1" customFormat="1" ht="16.5" customHeight="1">
      <c r="A2" s="9" t="s">
        <v>44</v>
      </c>
      <c r="B2" s="9"/>
      <c r="C2" s="9"/>
      <c r="D2" s="9"/>
      <c r="E2" s="9"/>
      <c r="F2" s="9"/>
      <c r="Q2" s="9"/>
      <c r="R2" s="9"/>
      <c r="S2" s="9"/>
      <c r="T2" s="9"/>
      <c r="U2" s="9"/>
    </row>
    <row r="3" spans="1:21" ht="26.25" customHeight="1">
      <c r="A3" s="18" t="s">
        <v>46</v>
      </c>
      <c r="B3" s="18"/>
      <c r="C3" s="18"/>
      <c r="D3" s="18"/>
      <c r="E3" s="18"/>
      <c r="F3" s="18"/>
      <c r="Q3" s="90"/>
      <c r="R3" s="90"/>
      <c r="S3" s="18"/>
      <c r="T3" s="18"/>
      <c r="U3" s="18"/>
    </row>
    <row r="4" spans="1:18" s="3" customFormat="1" ht="21" customHeight="1">
      <c r="A4" s="203" t="s">
        <v>573</v>
      </c>
      <c r="B4" s="203"/>
      <c r="C4" s="203"/>
      <c r="D4" s="203"/>
      <c r="E4" s="203"/>
      <c r="F4" s="203"/>
      <c r="G4" s="4"/>
      <c r="H4" s="4"/>
      <c r="L4" s="4"/>
      <c r="M4" s="4"/>
      <c r="R4" s="4"/>
    </row>
    <row r="5" spans="1:21" ht="21.75" customHeight="1">
      <c r="A5" s="204" t="s">
        <v>3</v>
      </c>
      <c r="B5" s="204" t="s">
        <v>1</v>
      </c>
      <c r="C5" s="206" t="s">
        <v>4</v>
      </c>
      <c r="D5" s="207"/>
      <c r="E5" s="204" t="s">
        <v>2</v>
      </c>
      <c r="F5" s="7" t="s">
        <v>8</v>
      </c>
      <c r="G5" s="195" t="s">
        <v>121</v>
      </c>
      <c r="H5" s="196"/>
      <c r="I5" s="196"/>
      <c r="J5" s="196"/>
      <c r="K5" s="197"/>
      <c r="L5" s="195" t="s">
        <v>123</v>
      </c>
      <c r="M5" s="196"/>
      <c r="N5" s="196"/>
      <c r="O5" s="196"/>
      <c r="P5" s="197"/>
      <c r="Q5" s="195" t="s">
        <v>18</v>
      </c>
      <c r="R5" s="196"/>
      <c r="S5" s="196"/>
      <c r="T5" s="196"/>
      <c r="U5" s="197"/>
    </row>
    <row r="6" spans="1:21" ht="21.75" customHeight="1">
      <c r="A6" s="205"/>
      <c r="B6" s="205"/>
      <c r="C6" s="208"/>
      <c r="D6" s="209"/>
      <c r="E6" s="205"/>
      <c r="F6" s="7">
        <f>SUM(G6:U6)</f>
        <v>4</v>
      </c>
      <c r="G6" s="195">
        <v>2</v>
      </c>
      <c r="H6" s="196"/>
      <c r="I6" s="196"/>
      <c r="J6" s="196"/>
      <c r="K6" s="197"/>
      <c r="L6" s="195"/>
      <c r="M6" s="196"/>
      <c r="N6" s="196"/>
      <c r="O6" s="196"/>
      <c r="P6" s="197"/>
      <c r="Q6" s="195">
        <v>2</v>
      </c>
      <c r="R6" s="196"/>
      <c r="S6" s="196"/>
      <c r="T6" s="196"/>
      <c r="U6" s="197"/>
    </row>
    <row r="7" spans="1:21" ht="21.75" customHeight="1">
      <c r="A7" s="7"/>
      <c r="B7" s="7"/>
      <c r="C7" s="198"/>
      <c r="D7" s="199"/>
      <c r="E7" s="7"/>
      <c r="F7" s="7"/>
      <c r="G7" s="5" t="s">
        <v>5</v>
      </c>
      <c r="H7" s="5" t="s">
        <v>6</v>
      </c>
      <c r="I7" s="5" t="s">
        <v>7</v>
      </c>
      <c r="J7" s="5" t="s">
        <v>9</v>
      </c>
      <c r="K7" s="5" t="s">
        <v>10</v>
      </c>
      <c r="L7" s="5" t="s">
        <v>5</v>
      </c>
      <c r="M7" s="5" t="s">
        <v>6</v>
      </c>
      <c r="N7" s="5" t="s">
        <v>7</v>
      </c>
      <c r="O7" s="5" t="s">
        <v>9</v>
      </c>
      <c r="P7" s="5" t="s">
        <v>10</v>
      </c>
      <c r="Q7" s="5" t="s">
        <v>5</v>
      </c>
      <c r="R7" s="5" t="s">
        <v>6</v>
      </c>
      <c r="S7" s="5" t="s">
        <v>7</v>
      </c>
      <c r="T7" s="5" t="s">
        <v>9</v>
      </c>
      <c r="U7" s="5" t="s">
        <v>10</v>
      </c>
    </row>
    <row r="8" spans="1:21" ht="18" customHeight="1">
      <c r="A8" s="6">
        <v>1</v>
      </c>
      <c r="B8" s="26" t="s">
        <v>563</v>
      </c>
      <c r="C8" s="77" t="s">
        <v>41</v>
      </c>
      <c r="D8" s="78" t="s">
        <v>25</v>
      </c>
      <c r="E8" s="86" t="s">
        <v>564</v>
      </c>
      <c r="F8" s="15">
        <f>(K8*$G$6+U8*$Q$6)/$F$6</f>
        <v>1.5</v>
      </c>
      <c r="G8" s="10">
        <v>5.1</v>
      </c>
      <c r="H8" s="11">
        <v>5</v>
      </c>
      <c r="I8" s="14">
        <f>H8*0.6+G8*0.4</f>
        <v>5.04</v>
      </c>
      <c r="J8" s="12" t="str">
        <f>IF(I8&lt;4,"F",IF(I8&lt;5.5,"D",IF(I8&lt;7,"C",IF(I8&lt;8.5,"B","A"))))</f>
        <v>D</v>
      </c>
      <c r="K8" s="13" t="str">
        <f>IF(J8="A","4,0",IF(J8="B","3,0",IF(J8="C","2,0",IF(J8="D","1,0","0"))))</f>
        <v>1,0</v>
      </c>
      <c r="L8" s="63">
        <v>7</v>
      </c>
      <c r="M8" s="11">
        <v>7</v>
      </c>
      <c r="N8" s="14">
        <f>M8*0.6+L8*0.4</f>
        <v>7</v>
      </c>
      <c r="O8" s="12" t="str">
        <f>IF(N8&lt;4,"F",IF(N8&lt;5.5,"D",IF(N8&lt;7,"C",IF(N8&lt;8.5,"B","A"))))</f>
        <v>B</v>
      </c>
      <c r="P8" s="13" t="str">
        <f>IF(O8="A","4,0",IF(O8="B","3,0",IF(O8="C","2,0",IF(O8="D","1,0","0"))))</f>
        <v>3,0</v>
      </c>
      <c r="Q8" s="63">
        <v>7</v>
      </c>
      <c r="R8" s="11">
        <v>5</v>
      </c>
      <c r="S8" s="14">
        <f>R8*0.6+Q8*0.4</f>
        <v>5.800000000000001</v>
      </c>
      <c r="T8" s="12" t="str">
        <f>IF(S8&lt;4,"F",IF(S8&lt;5.5,"D",IF(S8&lt;7,"C",IF(S8&lt;8.5,"B","A"))))</f>
        <v>C</v>
      </c>
      <c r="U8" s="13" t="str">
        <f>IF(T8="A","4,0",IF(T8="B","3,0",IF(T8="C","2,0",IF(T8="D","1,0","0"))))</f>
        <v>2,0</v>
      </c>
    </row>
  </sheetData>
  <sheetProtection/>
  <mergeCells count="12">
    <mergeCell ref="Q5:U5"/>
    <mergeCell ref="Q6:U6"/>
    <mergeCell ref="L6:P6"/>
    <mergeCell ref="L5:P5"/>
    <mergeCell ref="C7:D7"/>
    <mergeCell ref="C5:D6"/>
    <mergeCell ref="G6:K6"/>
    <mergeCell ref="A4:F4"/>
    <mergeCell ref="A5:A6"/>
    <mergeCell ref="B5:B6"/>
    <mergeCell ref="E5:E6"/>
    <mergeCell ref="G5:K5"/>
  </mergeCells>
  <printOptions/>
  <pageMargins left="0.2" right="0.2" top="0.24" bottom="0.21" header="0.2" footer="0.1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Admin</cp:lastModifiedBy>
  <cp:lastPrinted>2023-10-12T01:47:17Z</cp:lastPrinted>
  <dcterms:created xsi:type="dcterms:W3CDTF">2017-10-05T08:18:18Z</dcterms:created>
  <dcterms:modified xsi:type="dcterms:W3CDTF">2024-01-30T01:34:57Z</dcterms:modified>
  <cp:category/>
  <cp:version/>
  <cp:contentType/>
  <cp:contentStatus/>
</cp:coreProperties>
</file>