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600" windowHeight="8445" activeTab="3"/>
  </bookViews>
  <sheets>
    <sheet name="may 43" sheetId="1" r:id="rId1"/>
    <sheet name="Điện 43A" sheetId="2" r:id="rId2"/>
    <sheet name="CB43A" sheetId="3" r:id="rId3"/>
    <sheet name="T43A" sheetId="4" r:id="rId4"/>
    <sheet name="T43B" sheetId="5" r:id="rId5"/>
    <sheet name="QT43A2" sheetId="6" r:id="rId6"/>
    <sheet name="KT43A2" sheetId="7" r:id="rId7"/>
    <sheet name="KT43B2" sheetId="8" r:id="rId8"/>
    <sheet name="TM43A1" sheetId="9" r:id="rId9"/>
    <sheet name="TT43A1" sheetId="10" r:id="rId10"/>
  </sheets>
  <definedNames/>
  <calcPr fullCalcOnLoad="1"/>
</workbook>
</file>

<file path=xl/comments6.xml><?xml version="1.0" encoding="utf-8"?>
<comments xmlns="http://schemas.openxmlformats.org/spreadsheetml/2006/main">
  <authors>
    <author>Admin</author>
  </authors>
  <commentList>
    <comment ref="C1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Chuyển điểm từ QT42A2</t>
        </r>
      </text>
    </comment>
  </commentList>
</comments>
</file>

<file path=xl/sharedStrings.xml><?xml version="1.0" encoding="utf-8"?>
<sst xmlns="http://schemas.openxmlformats.org/spreadsheetml/2006/main" count="575" uniqueCount="223">
  <si>
    <t>TRƯỜNG CAO ĐẲNG KINH TẾ - KỸ THUẬT TRUNG ƯƠNG</t>
  </si>
  <si>
    <t>MSV</t>
  </si>
  <si>
    <t>Ngày sinh</t>
  </si>
  <si>
    <t>TT</t>
  </si>
  <si>
    <t>Họ tên</t>
  </si>
  <si>
    <t>TBKT</t>
  </si>
  <si>
    <t>Thi</t>
  </si>
  <si>
    <t>TBM</t>
  </si>
  <si>
    <t>TBC</t>
  </si>
  <si>
    <t>Chữ</t>
  </si>
  <si>
    <t>Hệ 4</t>
  </si>
  <si>
    <t>Trương Thị Hợi</t>
  </si>
  <si>
    <t>Nguyễn Thị Thu</t>
  </si>
  <si>
    <t>Khúc Mạnh Hùng</t>
  </si>
  <si>
    <t>Lớp: May 43A</t>
  </si>
  <si>
    <t>Đỗ Trần Anh</t>
  </si>
  <si>
    <t>Phùng Xuân Thành</t>
  </si>
  <si>
    <t>21M43A.03</t>
  </si>
  <si>
    <t>21M43A.06</t>
  </si>
  <si>
    <t>21M43A.08</t>
  </si>
  <si>
    <t>21M43A.10</t>
  </si>
  <si>
    <t>21M43A.11</t>
  </si>
  <si>
    <t>21M43A.13</t>
  </si>
  <si>
    <t>Nguyễn Thị Hồng</t>
  </si>
  <si>
    <t>28/03/2003</t>
  </si>
  <si>
    <t>Hoàng Thị Khánh  Linh</t>
  </si>
  <si>
    <t>14/8/2003</t>
  </si>
  <si>
    <t>Lù Thị May</t>
  </si>
  <si>
    <t>28/04/2003</t>
  </si>
  <si>
    <t>Nguyễn Phương Thảo</t>
  </si>
  <si>
    <t>27/02/2001</t>
  </si>
  <si>
    <t>Bùi Thủy Tiên</t>
  </si>
  <si>
    <t>01/8/2003</t>
  </si>
  <si>
    <t>Giàng Thị  Bâu</t>
  </si>
  <si>
    <t>03/02/2002</t>
  </si>
  <si>
    <t>21Đ43A.02</t>
  </si>
  <si>
    <t>21Đ43A.07</t>
  </si>
  <si>
    <t>21Đ43A.13</t>
  </si>
  <si>
    <t>21Đ43A.16</t>
  </si>
  <si>
    <t>21Đ43A.21</t>
  </si>
  <si>
    <t>21Đ43A.23</t>
  </si>
  <si>
    <t>Nguyễn Hoàng Anh</t>
  </si>
  <si>
    <t>10/12/2003</t>
  </si>
  <si>
    <t>Đinh Trung Hiếu</t>
  </si>
  <si>
    <t>06/12/2003</t>
  </si>
  <si>
    <t>28/05/2003</t>
  </si>
  <si>
    <t>Quách Công Cảnh</t>
  </si>
  <si>
    <t>04/11/1999</t>
  </si>
  <si>
    <t>Dương Duy Đức</t>
  </si>
  <si>
    <t>20/10/2003</t>
  </si>
  <si>
    <t>Khúc Duy Long</t>
  </si>
  <si>
    <t>09/06/2003</t>
  </si>
  <si>
    <t>Lê Đức Việt</t>
  </si>
  <si>
    <t>21CB43A.01</t>
  </si>
  <si>
    <t>Nguyễn Linh Chi</t>
  </si>
  <si>
    <t>17/3/2003</t>
  </si>
  <si>
    <t>21QT43A2.01</t>
  </si>
  <si>
    <t>21QT43A2.02</t>
  </si>
  <si>
    <t>21QT43A2.04</t>
  </si>
  <si>
    <t>21QT43A2.06</t>
  </si>
  <si>
    <t>21QT43A2.07</t>
  </si>
  <si>
    <t>21QT43A2.11</t>
  </si>
  <si>
    <t>21QT43A2.35</t>
  </si>
  <si>
    <t>Hoàng Đình Đức</t>
  </si>
  <si>
    <t>13/01/1984</t>
  </si>
  <si>
    <t>Phan Mạnh Hà</t>
  </si>
  <si>
    <t>01/11/1980</t>
  </si>
  <si>
    <t>Hoàng Trọng Hiệp</t>
  </si>
  <si>
    <t>28/08/1997</t>
  </si>
  <si>
    <t>08/07/1988</t>
  </si>
  <si>
    <t>Nguyễn Thị  Hường</t>
  </si>
  <si>
    <t>26/05/1985</t>
  </si>
  <si>
    <t>Phạm Ngọc Tường Linh</t>
  </si>
  <si>
    <t>11/3/2002</t>
  </si>
  <si>
    <t>Trần Đình Tốt</t>
  </si>
  <si>
    <t>20/08/1983</t>
  </si>
  <si>
    <t>21T43A.01</t>
  </si>
  <si>
    <t>21T43A.02</t>
  </si>
  <si>
    <t>21T43A.04</t>
  </si>
  <si>
    <t>21T43A.05</t>
  </si>
  <si>
    <t>21T43A.09</t>
  </si>
  <si>
    <t>21T43A.10</t>
  </si>
  <si>
    <t>21T43A.12</t>
  </si>
  <si>
    <t>21T43A.14</t>
  </si>
  <si>
    <t>21T43A.21</t>
  </si>
  <si>
    <t>21T43A1.06</t>
  </si>
  <si>
    <t>21T43A1.19</t>
  </si>
  <si>
    <t>21Đ43A.11</t>
  </si>
  <si>
    <t>Bùi Duy  An</t>
  </si>
  <si>
    <t>03/12/2000</t>
  </si>
  <si>
    <t>11/10/2003</t>
  </si>
  <si>
    <t>Lê Minh Điển</t>
  </si>
  <si>
    <t>16/10/2003</t>
  </si>
  <si>
    <t>Lê Thị Quỳnh Giang</t>
  </si>
  <si>
    <t>02/01/2003</t>
  </si>
  <si>
    <t>Hoàng Thanh Sơn</t>
  </si>
  <si>
    <t>18/06/2003</t>
  </si>
  <si>
    <t>01/10/2003</t>
  </si>
  <si>
    <t>Nguyễn Quốc Việt</t>
  </si>
  <si>
    <t>18/10/2003</t>
  </si>
  <si>
    <t>Nguyễn Mạnh Cường</t>
  </si>
  <si>
    <t>28/10/2003</t>
  </si>
  <si>
    <t>Chu Văn Thái</t>
  </si>
  <si>
    <t>23/12/2002</t>
  </si>
  <si>
    <t>30/11/2003</t>
  </si>
  <si>
    <t>Trần Hữu Dũng</t>
  </si>
  <si>
    <t>22/8/2001</t>
  </si>
  <si>
    <t>Nguyễn Vũ Chí Linh</t>
  </si>
  <si>
    <t>26/7/2003</t>
  </si>
  <si>
    <t>Hoàng Đức Thắng</t>
  </si>
  <si>
    <t>29/09/2003</t>
  </si>
  <si>
    <t>21KT43A2.03</t>
  </si>
  <si>
    <t>21KT43A2.04</t>
  </si>
  <si>
    <t>21KT43A2.05</t>
  </si>
  <si>
    <t>21KT43A2.08</t>
  </si>
  <si>
    <t>21KT43A2.10</t>
  </si>
  <si>
    <t>21KT43A2.13</t>
  </si>
  <si>
    <t>21KT43A2.15</t>
  </si>
  <si>
    <t>21KT43A2.16</t>
  </si>
  <si>
    <t>21KT43A1.02</t>
  </si>
  <si>
    <t>21QT43A2.08</t>
  </si>
  <si>
    <t>Nguyễn Thị Hảo</t>
  </si>
  <si>
    <t>02/02/1995</t>
  </si>
  <si>
    <t>Nguyễn Thị Huyền</t>
  </si>
  <si>
    <t>27/01/1999</t>
  </si>
  <si>
    <t>Hoàng Thị Thanh Chúc</t>
  </si>
  <si>
    <t>Nguyễn Văn Thiệm</t>
  </si>
  <si>
    <t>25/06/1995</t>
  </si>
  <si>
    <t>Nguyễn Văn Đức</t>
  </si>
  <si>
    <t>14/9/1979</t>
  </si>
  <si>
    <t>Chu Thị Thu Hằng</t>
  </si>
  <si>
    <t>21/11/1994</t>
  </si>
  <si>
    <t>Nguyễn Thành Nam</t>
  </si>
  <si>
    <t>Đinh Thị Thơm</t>
  </si>
  <si>
    <t>09/03/2000</t>
  </si>
  <si>
    <t>Chuyên đề 1</t>
  </si>
  <si>
    <t>Kế toán thuế</t>
  </si>
  <si>
    <t>Nguyễn Văn Trung</t>
  </si>
  <si>
    <t>Tiếng anh chuyên ngành</t>
  </si>
  <si>
    <t>Lớp: Điện 43A</t>
  </si>
  <si>
    <t>Lớp: CB 43A</t>
  </si>
  <si>
    <t>Lớp: T43A</t>
  </si>
  <si>
    <t>Lớp: QT 43A</t>
  </si>
  <si>
    <t>Lớp: KT 43A</t>
  </si>
  <si>
    <t>21KT43A1.26</t>
  </si>
  <si>
    <t>Phạm Thị Vân</t>
  </si>
  <si>
    <t>21KT43A1.28</t>
  </si>
  <si>
    <t>Vũ Hoàng Hải</t>
  </si>
  <si>
    <t>Kiểm toán căn bản</t>
  </si>
  <si>
    <t>Tin học kế toán</t>
  </si>
  <si>
    <t>Chuyên đề 2</t>
  </si>
  <si>
    <t>QT thương hiệu</t>
  </si>
  <si>
    <t>QT xuất nhập khẩu</t>
  </si>
  <si>
    <t>Luật xa gần</t>
  </si>
  <si>
    <t>Kế toán máy</t>
  </si>
  <si>
    <t>02/10/1999</t>
  </si>
  <si>
    <t>Kế toán HCSN</t>
  </si>
  <si>
    <t>Lớp: Tin 43B</t>
  </si>
  <si>
    <t>Quản trị sản xuất</t>
  </si>
  <si>
    <t>Thiết kế Web</t>
  </si>
  <si>
    <t>Vẽ kĩ thuật</t>
  </si>
  <si>
    <t>Xử lý ảnh</t>
  </si>
  <si>
    <t>12/09/1982</t>
  </si>
  <si>
    <t xml:space="preserve">BẢNG TỔNG HỢP ĐIỂM </t>
  </si>
  <si>
    <t xml:space="preserve">BẢNG GHI ĐIỂM THÀNH PHẦN </t>
  </si>
  <si>
    <t>BẢNG GHI ĐIỂM THÀNH PHẦN</t>
  </si>
  <si>
    <t>PHÒNG ĐÀO TẠO</t>
  </si>
  <si>
    <t>Lập kế hoạch sản xuất KD</t>
  </si>
  <si>
    <t>Lớp: KT 43B2</t>
  </si>
  <si>
    <t>21KT43B2.01</t>
  </si>
  <si>
    <t>Nguyễn Thúy Quỳnh</t>
  </si>
  <si>
    <t>26/05/1994</t>
  </si>
  <si>
    <t>21KT43B2.02</t>
  </si>
  <si>
    <t>Đặng Thị  Vi</t>
  </si>
  <si>
    <t>26/12/1991</t>
  </si>
  <si>
    <t>21KT43B2.03</t>
  </si>
  <si>
    <t>Phạm Thị Hồng Xuyến</t>
  </si>
  <si>
    <t>02/8/1986</t>
  </si>
  <si>
    <t>21KT43B2.06</t>
  </si>
  <si>
    <t>Đặng Thị Hương</t>
  </si>
  <si>
    <t>24/2/1997</t>
  </si>
  <si>
    <t>21KT43B2.07</t>
  </si>
  <si>
    <t>Nguyễn Lương Anh</t>
  </si>
  <si>
    <t>16/1/2000</t>
  </si>
  <si>
    <t>Lớp: TM43A</t>
  </si>
  <si>
    <t>21TM43A1.010</t>
  </si>
  <si>
    <t>Hoàng Thị</t>
  </si>
  <si>
    <t>Lương</t>
  </si>
  <si>
    <t>9/10/2004</t>
  </si>
  <si>
    <t>Lớp: TT43A1</t>
  </si>
  <si>
    <t>TT43A1.028</t>
  </si>
  <si>
    <t>Lê Huỳnh Thúy</t>
  </si>
  <si>
    <t>Vy</t>
  </si>
  <si>
    <t>20/12/2002</t>
  </si>
  <si>
    <t>13/08/2002</t>
  </si>
  <si>
    <t xml:space="preserve">   </t>
  </si>
  <si>
    <t>17/1/2002</t>
  </si>
  <si>
    <t>Nguyễn Mạnh An Khang</t>
  </si>
  <si>
    <t>20QT42A1.010</t>
  </si>
  <si>
    <t>Cung cấp điện</t>
  </si>
  <si>
    <t>TH sửa chữa máy điện</t>
  </si>
  <si>
    <t>Trang bị điện</t>
  </si>
  <si>
    <t>TH trang bị điện</t>
  </si>
  <si>
    <t>Kỹ thuật vi điều khiển</t>
  </si>
  <si>
    <t>Lập trình PLC</t>
  </si>
  <si>
    <t>Công nghệ may 3</t>
  </si>
  <si>
    <t>Giác sơ đồ trên MT</t>
  </si>
  <si>
    <t>CNSX may công nghiệp</t>
  </si>
  <si>
    <t>Tổ chức và QLSX may CN</t>
  </si>
  <si>
    <t>Thiết kế TP 4</t>
  </si>
  <si>
    <t>TH may dây chuyền</t>
  </si>
  <si>
    <t>Lập trình có cấu trúc</t>
  </si>
  <si>
    <t>Auto CAD</t>
  </si>
  <si>
    <t>Tổng quan du lịch</t>
  </si>
  <si>
    <t>TH kế toán tài chính</t>
  </si>
  <si>
    <t xml:space="preserve">Phòng Đào Tạo </t>
  </si>
  <si>
    <t>Kỹ năng giao tiếp trong KD</t>
  </si>
  <si>
    <t>QT chất lượng dịch vụ</t>
  </si>
  <si>
    <t>Marketing du lịch</t>
  </si>
  <si>
    <t>QT nhà hàng</t>
  </si>
  <si>
    <t>Thực hành KTTC</t>
  </si>
  <si>
    <t xml:space="preserve">Hà Nội, ngày 31 tháng 7 năm 2023 </t>
  </si>
  <si>
    <t>Lưu ý: Những môn học ô màu tím Học sinh đã học ở kì trước, không tính xét học bổng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</si>
</sst>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ddd\,\ mmmm\ d\,\ yyyy"/>
    <numFmt numFmtId="167" formatCode="[$-1010000]d/m/yyyy;@"/>
    <numFmt numFmtId="168" formatCode="mmm\-yyyy"/>
  </numFmts>
  <fonts count="60">
    <font>
      <sz val="10"/>
      <name val="Arial"/>
      <family val="0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57" applyFont="1" applyAlignment="1">
      <alignment vertical="center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34" borderId="10" xfId="57" applyNumberFormat="1" applyFont="1" applyFill="1" applyBorder="1" applyAlignment="1">
      <alignment horizontal="center" vertical="center"/>
      <protection/>
    </xf>
    <xf numFmtId="2" fontId="16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57" applyFont="1" applyAlignment="1">
      <alignment vertical="center"/>
      <protection/>
    </xf>
    <xf numFmtId="0" fontId="12" fillId="35" borderId="10" xfId="58" applyFont="1" applyFill="1" applyBorder="1" applyAlignment="1">
      <alignment horizontal="left"/>
      <protection/>
    </xf>
    <xf numFmtId="0" fontId="12" fillId="35" borderId="10" xfId="58" applyFont="1" applyFill="1" applyBorder="1" applyAlignment="1">
      <alignment horizontal="left" vertical="center"/>
      <protection/>
    </xf>
    <xf numFmtId="0" fontId="12" fillId="0" borderId="10" xfId="58" applyFont="1" applyFill="1" applyBorder="1" applyAlignment="1">
      <alignment horizontal="left"/>
      <protection/>
    </xf>
    <xf numFmtId="0" fontId="12" fillId="0" borderId="10" xfId="58" applyFont="1" applyFill="1" applyBorder="1" applyAlignment="1">
      <alignment horizontal="left" vertical="center"/>
      <protection/>
    </xf>
    <xf numFmtId="0" fontId="13" fillId="35" borderId="10" xfId="58" applyFont="1" applyFill="1" applyBorder="1" applyAlignment="1">
      <alignment horizontal="left" vertical="center"/>
      <protection/>
    </xf>
    <xf numFmtId="0" fontId="12" fillId="0" borderId="10" xfId="58" applyFont="1" applyBorder="1" applyAlignment="1">
      <alignment horizontal="left" vertical="center" wrapText="1"/>
      <protection/>
    </xf>
    <xf numFmtId="0" fontId="12" fillId="0" borderId="10" xfId="58" applyFont="1" applyFill="1" applyBorder="1" applyAlignment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right" wrapText="1"/>
    </xf>
    <xf numFmtId="0" fontId="9" fillId="35" borderId="10" xfId="58" applyFont="1" applyFill="1" applyBorder="1" applyAlignment="1">
      <alignment horizontal="left"/>
      <protection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57" applyFont="1" applyAlignment="1">
      <alignment horizontal="right" vertical="center"/>
      <protection/>
    </xf>
    <xf numFmtId="0" fontId="3" fillId="0" borderId="0" xfId="0" applyFont="1" applyAlignment="1">
      <alignment horizontal="right"/>
    </xf>
    <xf numFmtId="0" fontId="12" fillId="0" borderId="10" xfId="58" applyFont="1" applyFill="1" applyBorder="1" applyAlignment="1">
      <alignment horizontal="left" vertical="center" wrapText="1"/>
      <protection/>
    </xf>
    <xf numFmtId="49" fontId="13" fillId="0" borderId="10" xfId="0" applyNumberFormat="1" applyFont="1" applyFill="1" applyBorder="1" applyAlignment="1">
      <alignment horizontal="right" wrapText="1"/>
    </xf>
    <xf numFmtId="0" fontId="13" fillId="0" borderId="10" xfId="57" applyFont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13" fillId="0" borderId="11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2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12" fillId="0" borderId="10" xfId="58" applyFont="1" applyFill="1" applyBorder="1" applyAlignment="1">
      <alignment horizontal="left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/>
    </xf>
    <xf numFmtId="49" fontId="12" fillId="0" borderId="10" xfId="0" applyNumberFormat="1" applyFont="1" applyFill="1" applyBorder="1" applyAlignment="1" quotePrefix="1">
      <alignment vertical="center"/>
    </xf>
    <xf numFmtId="0" fontId="3" fillId="0" borderId="0" xfId="0" applyFont="1" applyAlignment="1" quotePrefix="1">
      <alignment/>
    </xf>
    <xf numFmtId="49" fontId="1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49" fontId="9" fillId="0" borderId="10" xfId="0" applyNumberFormat="1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>
      <alignment horizontal="left" wrapText="1"/>
    </xf>
    <xf numFmtId="0" fontId="58" fillId="0" borderId="10" xfId="57" applyFont="1" applyBorder="1" applyAlignment="1">
      <alignment horizontal="center" vertical="center"/>
      <protection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9" fillId="35" borderId="10" xfId="58" applyFont="1" applyFill="1" applyBorder="1" applyAlignment="1">
      <alignment horizontal="left" vertical="center"/>
      <protection/>
    </xf>
    <xf numFmtId="0" fontId="1" fillId="17" borderId="10" xfId="57" applyFont="1" applyFill="1" applyBorder="1" applyAlignment="1">
      <alignment horizontal="center" vertical="center"/>
      <protection/>
    </xf>
    <xf numFmtId="0" fontId="8" fillId="17" borderId="10" xfId="57" applyFont="1" applyFill="1" applyBorder="1" applyAlignment="1">
      <alignment horizontal="center" vertical="center"/>
      <protection/>
    </xf>
    <xf numFmtId="0" fontId="8" fillId="17" borderId="10" xfId="0" applyFont="1" applyFill="1" applyBorder="1" applyAlignment="1">
      <alignment horizontal="center" vertical="center"/>
    </xf>
    <xf numFmtId="0" fontId="3" fillId="36" borderId="0" xfId="0" applyFont="1" applyFill="1" applyAlignment="1">
      <alignment/>
    </xf>
    <xf numFmtId="0" fontId="13" fillId="17" borderId="10" xfId="57" applyFont="1" applyFill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4" fillId="0" borderId="0" xfId="57" applyFont="1" applyAlignment="1">
      <alignment horizontal="left" vertical="center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18" xfId="57" applyFont="1" applyBorder="1" applyAlignment="1">
      <alignment horizontal="center" vertical="center" wrapText="1"/>
      <protection/>
    </xf>
    <xf numFmtId="0" fontId="6" fillId="0" borderId="19" xfId="57" applyFont="1" applyBorder="1" applyAlignment="1">
      <alignment horizontal="center" vertical="center" wrapText="1"/>
      <protection/>
    </xf>
    <xf numFmtId="0" fontId="6" fillId="0" borderId="20" xfId="57" applyFont="1" applyBorder="1" applyAlignment="1">
      <alignment horizontal="center" vertical="center" wrapText="1"/>
      <protection/>
    </xf>
    <xf numFmtId="0" fontId="6" fillId="0" borderId="21" xfId="57" applyFont="1" applyBorder="1" applyAlignment="1">
      <alignment horizontal="center" vertical="center" wrapText="1"/>
      <protection/>
    </xf>
    <xf numFmtId="0" fontId="6" fillId="0" borderId="22" xfId="57" applyFont="1" applyBorder="1" applyAlignment="1">
      <alignment horizontal="center" vertical="center" wrapText="1"/>
      <protection/>
    </xf>
    <xf numFmtId="0" fontId="6" fillId="0" borderId="23" xfId="57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4.7109375" style="2" customWidth="1"/>
    <col min="2" max="2" width="11.421875" style="2" customWidth="1"/>
    <col min="3" max="3" width="22.8515625" style="2" customWidth="1"/>
    <col min="4" max="4" width="12.00390625" style="2" customWidth="1"/>
    <col min="5" max="5" width="8.7109375" style="2" customWidth="1"/>
    <col min="6" max="35" width="4.8515625" style="2" customWidth="1"/>
    <col min="36" max="16384" width="9.140625" style="2" customWidth="1"/>
  </cols>
  <sheetData>
    <row r="1" spans="1:5" s="1" customFormat="1" ht="16.5" customHeight="1">
      <c r="A1" s="8" t="s">
        <v>0</v>
      </c>
      <c r="B1" s="8"/>
      <c r="C1" s="8"/>
      <c r="D1" s="8"/>
      <c r="E1" s="8"/>
    </row>
    <row r="2" spans="1:5" s="1" customFormat="1" ht="16.5" customHeight="1">
      <c r="A2" s="9" t="s">
        <v>166</v>
      </c>
      <c r="B2" s="9"/>
      <c r="C2" s="9"/>
      <c r="D2" s="9"/>
      <c r="E2" s="9"/>
    </row>
    <row r="3" spans="1:7" ht="26.25" customHeight="1">
      <c r="A3" s="20" t="s">
        <v>165</v>
      </c>
      <c r="B3" s="20"/>
      <c r="C3" s="20"/>
      <c r="D3" s="20"/>
      <c r="E3" s="20"/>
      <c r="F3" s="60"/>
      <c r="G3" s="61"/>
    </row>
    <row r="4" spans="1:5" s="3" customFormat="1" ht="21" customHeight="1">
      <c r="A4" s="74" t="s">
        <v>14</v>
      </c>
      <c r="B4" s="74"/>
      <c r="C4" s="74"/>
      <c r="D4" s="74"/>
      <c r="E4" s="74"/>
    </row>
    <row r="5" spans="1:35" ht="21" customHeight="1">
      <c r="A5" s="75" t="s">
        <v>3</v>
      </c>
      <c r="B5" s="75" t="s">
        <v>1</v>
      </c>
      <c r="C5" s="75" t="s">
        <v>4</v>
      </c>
      <c r="D5" s="75" t="s">
        <v>2</v>
      </c>
      <c r="E5" s="7" t="s">
        <v>8</v>
      </c>
      <c r="F5" s="71" t="s">
        <v>205</v>
      </c>
      <c r="G5" s="72"/>
      <c r="H5" s="72"/>
      <c r="I5" s="72"/>
      <c r="J5" s="73"/>
      <c r="K5" s="71" t="s">
        <v>206</v>
      </c>
      <c r="L5" s="72"/>
      <c r="M5" s="72"/>
      <c r="N5" s="72"/>
      <c r="O5" s="73"/>
      <c r="P5" s="71" t="s">
        <v>207</v>
      </c>
      <c r="Q5" s="72"/>
      <c r="R5" s="72"/>
      <c r="S5" s="72"/>
      <c r="T5" s="73"/>
      <c r="U5" s="71" t="s">
        <v>208</v>
      </c>
      <c r="V5" s="72"/>
      <c r="W5" s="72"/>
      <c r="X5" s="72"/>
      <c r="Y5" s="73"/>
      <c r="Z5" s="71" t="s">
        <v>209</v>
      </c>
      <c r="AA5" s="72"/>
      <c r="AB5" s="72"/>
      <c r="AC5" s="72"/>
      <c r="AD5" s="73"/>
      <c r="AE5" s="71" t="s">
        <v>210</v>
      </c>
      <c r="AF5" s="72"/>
      <c r="AG5" s="72"/>
      <c r="AH5" s="72"/>
      <c r="AI5" s="73"/>
    </row>
    <row r="6" spans="1:35" ht="21.75" customHeight="1">
      <c r="A6" s="76"/>
      <c r="B6" s="76"/>
      <c r="C6" s="76"/>
      <c r="D6" s="76"/>
      <c r="E6" s="7">
        <f>SUM(F6:AE6)</f>
        <v>19</v>
      </c>
      <c r="F6" s="71">
        <v>4</v>
      </c>
      <c r="G6" s="72"/>
      <c r="H6" s="72"/>
      <c r="I6" s="72"/>
      <c r="J6" s="73"/>
      <c r="K6" s="71">
        <v>3</v>
      </c>
      <c r="L6" s="72"/>
      <c r="M6" s="72"/>
      <c r="N6" s="72"/>
      <c r="O6" s="73"/>
      <c r="P6" s="71">
        <v>3</v>
      </c>
      <c r="Q6" s="72"/>
      <c r="R6" s="72"/>
      <c r="S6" s="72"/>
      <c r="T6" s="73"/>
      <c r="U6" s="71">
        <v>2</v>
      </c>
      <c r="V6" s="72"/>
      <c r="W6" s="72"/>
      <c r="X6" s="72"/>
      <c r="Y6" s="73"/>
      <c r="Z6" s="71">
        <v>4</v>
      </c>
      <c r="AA6" s="72"/>
      <c r="AB6" s="72"/>
      <c r="AC6" s="72"/>
      <c r="AD6" s="73"/>
      <c r="AE6" s="71">
        <v>3</v>
      </c>
      <c r="AF6" s="72"/>
      <c r="AG6" s="72"/>
      <c r="AH6" s="72"/>
      <c r="AI6" s="73"/>
    </row>
    <row r="7" spans="1:35" ht="21.75" customHeight="1">
      <c r="A7" s="77"/>
      <c r="B7" s="77"/>
      <c r="C7" s="77"/>
      <c r="D7" s="77"/>
      <c r="E7" s="7"/>
      <c r="F7" s="5" t="s">
        <v>5</v>
      </c>
      <c r="G7" s="5" t="s">
        <v>6</v>
      </c>
      <c r="H7" s="5" t="s">
        <v>7</v>
      </c>
      <c r="I7" s="5" t="s">
        <v>9</v>
      </c>
      <c r="J7" s="5" t="s">
        <v>10</v>
      </c>
      <c r="K7" s="5" t="s">
        <v>5</v>
      </c>
      <c r="L7" s="5" t="s">
        <v>6</v>
      </c>
      <c r="M7" s="5" t="s">
        <v>7</v>
      </c>
      <c r="N7" s="5" t="s">
        <v>9</v>
      </c>
      <c r="O7" s="5" t="s">
        <v>10</v>
      </c>
      <c r="P7" s="5" t="s">
        <v>5</v>
      </c>
      <c r="Q7" s="5" t="s">
        <v>6</v>
      </c>
      <c r="R7" s="5" t="s">
        <v>7</v>
      </c>
      <c r="S7" s="5" t="s">
        <v>9</v>
      </c>
      <c r="T7" s="5" t="s">
        <v>10</v>
      </c>
      <c r="U7" s="5" t="s">
        <v>5</v>
      </c>
      <c r="V7" s="5" t="s">
        <v>6</v>
      </c>
      <c r="W7" s="5" t="s">
        <v>7</v>
      </c>
      <c r="X7" s="5" t="s">
        <v>9</v>
      </c>
      <c r="Y7" s="5" t="s">
        <v>10</v>
      </c>
      <c r="Z7" s="5" t="s">
        <v>5</v>
      </c>
      <c r="AA7" s="5" t="s">
        <v>6</v>
      </c>
      <c r="AB7" s="5" t="s">
        <v>7</v>
      </c>
      <c r="AC7" s="5" t="s">
        <v>9</v>
      </c>
      <c r="AD7" s="5" t="s">
        <v>10</v>
      </c>
      <c r="AE7" s="5" t="s">
        <v>5</v>
      </c>
      <c r="AF7" s="5" t="s">
        <v>6</v>
      </c>
      <c r="AG7" s="5" t="s">
        <v>7</v>
      </c>
      <c r="AH7" s="5" t="s">
        <v>9</v>
      </c>
      <c r="AI7" s="5" t="s">
        <v>10</v>
      </c>
    </row>
    <row r="8" spans="1:35" ht="18" customHeight="1">
      <c r="A8" s="6">
        <v>1</v>
      </c>
      <c r="B8" s="22" t="s">
        <v>17</v>
      </c>
      <c r="C8" s="13" t="s">
        <v>23</v>
      </c>
      <c r="D8" s="12" t="s">
        <v>24</v>
      </c>
      <c r="E8" s="17">
        <f aca="true" t="shared" si="0" ref="E8:E13">(J8*$F$6+O8*$K$6+T8*$P$6+Y8*$U$6+AD8*$Z$6+AI8*$AE$6)/$E$6</f>
        <v>2.9473684210526314</v>
      </c>
      <c r="F8" s="15">
        <v>6.8</v>
      </c>
      <c r="G8" s="15">
        <v>7</v>
      </c>
      <c r="H8" s="16">
        <f aca="true" t="shared" si="1" ref="H8:H13">F8*0.4+G8*0.6</f>
        <v>6.92</v>
      </c>
      <c r="I8" s="14" t="str">
        <f aca="true" t="shared" si="2" ref="I8:I13">IF(H8&lt;4,"F",IF(H8&lt;5.5,"D",IF(H8&lt;7,"C",IF(H8&lt;8.5,"B","A"))))</f>
        <v>C</v>
      </c>
      <c r="J8" s="15" t="str">
        <f aca="true" t="shared" si="3" ref="J8:J13">IF(I8="A","4.0",IF(I8="B","3.0",IF(I8="C","2.0",IF(I8="D","1.0","0"))))</f>
        <v>2.0</v>
      </c>
      <c r="K8" s="15">
        <v>7.6</v>
      </c>
      <c r="L8" s="15">
        <v>9</v>
      </c>
      <c r="M8" s="16">
        <f aca="true" t="shared" si="4" ref="M8:M13">K8*0.4+L8*0.6</f>
        <v>8.44</v>
      </c>
      <c r="N8" s="14" t="str">
        <f aca="true" t="shared" si="5" ref="N8:N13">IF(M8&lt;4,"F",IF(M8&lt;5.5,"D",IF(M8&lt;7,"C",IF(M8&lt;8.5,"B","A"))))</f>
        <v>B</v>
      </c>
      <c r="O8" s="15" t="str">
        <f aca="true" t="shared" si="6" ref="O8:O13">IF(N8="A","4.0",IF(N8="B","3.0",IF(N8="C","2.0",IF(N8="D","1.0","0"))))</f>
        <v>3.0</v>
      </c>
      <c r="P8" s="15">
        <v>7.9</v>
      </c>
      <c r="Q8" s="15">
        <v>7</v>
      </c>
      <c r="R8" s="16">
        <f aca="true" t="shared" si="7" ref="R8:R13">P8*0.4+Q8*0.6</f>
        <v>7.36</v>
      </c>
      <c r="S8" s="14" t="str">
        <f aca="true" t="shared" si="8" ref="S8:S13">IF(R8&lt;4,"F",IF(R8&lt;5.5,"D",IF(R8&lt;7,"C",IF(R8&lt;8.5,"B","A"))))</f>
        <v>B</v>
      </c>
      <c r="T8" s="15" t="str">
        <f aca="true" t="shared" si="9" ref="T8:T13">IF(S8="A","4.0",IF(S8="B","3.0",IF(S8="C","2.0",IF(S8="D","1.0","0"))))</f>
        <v>3.0</v>
      </c>
      <c r="U8" s="15">
        <v>7.8</v>
      </c>
      <c r="V8" s="15">
        <v>7</v>
      </c>
      <c r="W8" s="16">
        <f aca="true" t="shared" si="10" ref="W8:W13">U8*0.4+V8*0.6</f>
        <v>7.32</v>
      </c>
      <c r="X8" s="14" t="str">
        <f aca="true" t="shared" si="11" ref="X8:X13">IF(W8&lt;4,"F",IF(W8&lt;5.5,"D",IF(W8&lt;7,"C",IF(W8&lt;8.5,"B","A"))))</f>
        <v>B</v>
      </c>
      <c r="Y8" s="15" t="str">
        <f aca="true" t="shared" si="12" ref="Y8:Y13">IF(X8="A","4.0",IF(X8="B","3.0",IF(X8="C","2.0",IF(X8="D","1.0","0"))))</f>
        <v>3.0</v>
      </c>
      <c r="Z8" s="15">
        <v>7.8</v>
      </c>
      <c r="AA8" s="15">
        <v>7</v>
      </c>
      <c r="AB8" s="16">
        <f aca="true" t="shared" si="13" ref="AB8:AB13">Z8*0.4+AA8*0.6</f>
        <v>7.32</v>
      </c>
      <c r="AC8" s="14" t="str">
        <f aca="true" t="shared" si="14" ref="AC8:AC13">IF(AB8&lt;4,"F",IF(AB8&lt;5.5,"D",IF(AB8&lt;7,"C",IF(AB8&lt;8.5,"B","A"))))</f>
        <v>B</v>
      </c>
      <c r="AD8" s="15" t="str">
        <f aca="true" t="shared" si="15" ref="AD8:AD13">IF(AC8="A","4.0",IF(AC8="B","3.0",IF(AC8="C","2.0",IF(AC8="D","1.0","0"))))</f>
        <v>3.0</v>
      </c>
      <c r="AE8" s="15"/>
      <c r="AF8" s="15"/>
      <c r="AG8" s="16">
        <v>9.5</v>
      </c>
      <c r="AH8" s="14" t="str">
        <f aca="true" t="shared" si="16" ref="AH8:AH13">IF(AG8&lt;4,"F",IF(AG8&lt;5.5,"D",IF(AG8&lt;7,"C",IF(AG8&lt;8.5,"B","A"))))</f>
        <v>A</v>
      </c>
      <c r="AI8" s="15" t="str">
        <f aca="true" t="shared" si="17" ref="AI8:AI13">IF(AH8="A","4.0",IF(AH8="B","3.0",IF(AH8="C","2.0",IF(AH8="D","1.0","0"))))</f>
        <v>4.0</v>
      </c>
    </row>
    <row r="9" spans="1:35" ht="18" customHeight="1">
      <c r="A9" s="6">
        <v>2</v>
      </c>
      <c r="B9" s="22" t="s">
        <v>18</v>
      </c>
      <c r="C9" s="13" t="s">
        <v>25</v>
      </c>
      <c r="D9" s="12" t="s">
        <v>26</v>
      </c>
      <c r="E9" s="17">
        <f t="shared" si="0"/>
        <v>3.263157894736842</v>
      </c>
      <c r="F9" s="15">
        <v>8.2</v>
      </c>
      <c r="G9" s="15">
        <v>7.5</v>
      </c>
      <c r="H9" s="16">
        <f t="shared" si="1"/>
        <v>7.779999999999999</v>
      </c>
      <c r="I9" s="14" t="str">
        <f t="shared" si="2"/>
        <v>B</v>
      </c>
      <c r="J9" s="15" t="str">
        <f t="shared" si="3"/>
        <v>3.0</v>
      </c>
      <c r="K9" s="15">
        <v>7.1</v>
      </c>
      <c r="L9" s="15">
        <v>7</v>
      </c>
      <c r="M9" s="16">
        <f t="shared" si="4"/>
        <v>7.04</v>
      </c>
      <c r="N9" s="14" t="str">
        <f t="shared" si="5"/>
        <v>B</v>
      </c>
      <c r="O9" s="15" t="str">
        <f t="shared" si="6"/>
        <v>3.0</v>
      </c>
      <c r="P9" s="15">
        <v>7.7</v>
      </c>
      <c r="Q9" s="15">
        <v>8</v>
      </c>
      <c r="R9" s="16">
        <f t="shared" si="7"/>
        <v>7.88</v>
      </c>
      <c r="S9" s="14" t="str">
        <f t="shared" si="8"/>
        <v>B</v>
      </c>
      <c r="T9" s="15" t="str">
        <f t="shared" si="9"/>
        <v>3.0</v>
      </c>
      <c r="U9" s="15">
        <v>7.8</v>
      </c>
      <c r="V9" s="15">
        <v>9</v>
      </c>
      <c r="W9" s="16">
        <f t="shared" si="10"/>
        <v>8.52</v>
      </c>
      <c r="X9" s="14" t="str">
        <f t="shared" si="11"/>
        <v>A</v>
      </c>
      <c r="Y9" s="15" t="str">
        <f t="shared" si="12"/>
        <v>4.0</v>
      </c>
      <c r="Z9" s="15">
        <v>9</v>
      </c>
      <c r="AA9" s="15">
        <v>7</v>
      </c>
      <c r="AB9" s="16">
        <f t="shared" si="13"/>
        <v>7.800000000000001</v>
      </c>
      <c r="AC9" s="14" t="str">
        <f t="shared" si="14"/>
        <v>B</v>
      </c>
      <c r="AD9" s="15" t="str">
        <f t="shared" si="15"/>
        <v>3.0</v>
      </c>
      <c r="AE9" s="15"/>
      <c r="AF9" s="15"/>
      <c r="AG9" s="16">
        <v>9.5</v>
      </c>
      <c r="AH9" s="14" t="str">
        <f t="shared" si="16"/>
        <v>A</v>
      </c>
      <c r="AI9" s="15" t="str">
        <f t="shared" si="17"/>
        <v>4.0</v>
      </c>
    </row>
    <row r="10" spans="1:35" ht="18" customHeight="1">
      <c r="A10" s="6">
        <v>3</v>
      </c>
      <c r="B10" s="22" t="s">
        <v>19</v>
      </c>
      <c r="C10" s="13" t="s">
        <v>27</v>
      </c>
      <c r="D10" s="12" t="s">
        <v>28</v>
      </c>
      <c r="E10" s="17">
        <f t="shared" si="0"/>
        <v>3.1578947368421053</v>
      </c>
      <c r="F10" s="15">
        <v>8.5</v>
      </c>
      <c r="G10" s="15">
        <v>8</v>
      </c>
      <c r="H10" s="16">
        <f t="shared" si="1"/>
        <v>8.2</v>
      </c>
      <c r="I10" s="14" t="str">
        <f t="shared" si="2"/>
        <v>B</v>
      </c>
      <c r="J10" s="15" t="str">
        <f t="shared" si="3"/>
        <v>3.0</v>
      </c>
      <c r="K10" s="15">
        <v>7.7</v>
      </c>
      <c r="L10" s="15">
        <v>8</v>
      </c>
      <c r="M10" s="16">
        <f t="shared" si="4"/>
        <v>7.88</v>
      </c>
      <c r="N10" s="14" t="str">
        <f t="shared" si="5"/>
        <v>B</v>
      </c>
      <c r="O10" s="15" t="str">
        <f t="shared" si="6"/>
        <v>3.0</v>
      </c>
      <c r="P10" s="15">
        <v>7.9</v>
      </c>
      <c r="Q10" s="15">
        <v>7</v>
      </c>
      <c r="R10" s="16">
        <f t="shared" si="7"/>
        <v>7.36</v>
      </c>
      <c r="S10" s="14" t="str">
        <f t="shared" si="8"/>
        <v>B</v>
      </c>
      <c r="T10" s="15" t="str">
        <f t="shared" si="9"/>
        <v>3.0</v>
      </c>
      <c r="U10" s="15">
        <v>7.8</v>
      </c>
      <c r="V10" s="15">
        <v>8</v>
      </c>
      <c r="W10" s="16">
        <f t="shared" si="10"/>
        <v>7.92</v>
      </c>
      <c r="X10" s="14" t="str">
        <f t="shared" si="11"/>
        <v>B</v>
      </c>
      <c r="Y10" s="15" t="str">
        <f t="shared" si="12"/>
        <v>3.0</v>
      </c>
      <c r="Z10" s="15">
        <v>8.8</v>
      </c>
      <c r="AA10" s="15">
        <v>7</v>
      </c>
      <c r="AB10" s="16">
        <f t="shared" si="13"/>
        <v>7.720000000000001</v>
      </c>
      <c r="AC10" s="14" t="str">
        <f t="shared" si="14"/>
        <v>B</v>
      </c>
      <c r="AD10" s="15" t="str">
        <f t="shared" si="15"/>
        <v>3.0</v>
      </c>
      <c r="AE10" s="15"/>
      <c r="AF10" s="15"/>
      <c r="AG10" s="16">
        <v>9.5</v>
      </c>
      <c r="AH10" s="14" t="str">
        <f t="shared" si="16"/>
        <v>A</v>
      </c>
      <c r="AI10" s="15" t="str">
        <f t="shared" si="17"/>
        <v>4.0</v>
      </c>
    </row>
    <row r="11" spans="1:35" ht="18" customHeight="1">
      <c r="A11" s="6">
        <v>4</v>
      </c>
      <c r="B11" s="22" t="s">
        <v>20</v>
      </c>
      <c r="C11" s="13" t="s">
        <v>29</v>
      </c>
      <c r="D11" s="12" t="s">
        <v>30</v>
      </c>
      <c r="E11" s="17">
        <f t="shared" si="0"/>
        <v>2.736842105263158</v>
      </c>
      <c r="F11" s="15">
        <v>6.8</v>
      </c>
      <c r="G11" s="15">
        <v>6</v>
      </c>
      <c r="H11" s="16">
        <f t="shared" si="1"/>
        <v>6.32</v>
      </c>
      <c r="I11" s="14" t="str">
        <f t="shared" si="2"/>
        <v>C</v>
      </c>
      <c r="J11" s="15" t="str">
        <f t="shared" si="3"/>
        <v>2.0</v>
      </c>
      <c r="K11" s="15">
        <v>7.2</v>
      </c>
      <c r="L11" s="15">
        <v>7</v>
      </c>
      <c r="M11" s="16">
        <f t="shared" si="4"/>
        <v>7.08</v>
      </c>
      <c r="N11" s="14" t="str">
        <f t="shared" si="5"/>
        <v>B</v>
      </c>
      <c r="O11" s="15" t="str">
        <f t="shared" si="6"/>
        <v>3.0</v>
      </c>
      <c r="P11" s="15">
        <v>7.6</v>
      </c>
      <c r="Q11" s="15">
        <v>9</v>
      </c>
      <c r="R11" s="16">
        <f t="shared" si="7"/>
        <v>8.44</v>
      </c>
      <c r="S11" s="14" t="str">
        <f t="shared" si="8"/>
        <v>B</v>
      </c>
      <c r="T11" s="15" t="str">
        <f t="shared" si="9"/>
        <v>3.0</v>
      </c>
      <c r="U11" s="15">
        <v>7.2</v>
      </c>
      <c r="V11" s="15">
        <v>7</v>
      </c>
      <c r="W11" s="16">
        <f t="shared" si="10"/>
        <v>7.08</v>
      </c>
      <c r="X11" s="14" t="str">
        <f t="shared" si="11"/>
        <v>B</v>
      </c>
      <c r="Y11" s="15" t="str">
        <f t="shared" si="12"/>
        <v>3.0</v>
      </c>
      <c r="Z11" s="15">
        <v>7</v>
      </c>
      <c r="AA11" s="15">
        <v>6</v>
      </c>
      <c r="AB11" s="16">
        <f t="shared" si="13"/>
        <v>6.4</v>
      </c>
      <c r="AC11" s="14" t="str">
        <f t="shared" si="14"/>
        <v>C</v>
      </c>
      <c r="AD11" s="15" t="str">
        <f t="shared" si="15"/>
        <v>2.0</v>
      </c>
      <c r="AE11" s="15"/>
      <c r="AF11" s="15"/>
      <c r="AG11" s="16">
        <v>9.5</v>
      </c>
      <c r="AH11" s="14" t="str">
        <f t="shared" si="16"/>
        <v>A</v>
      </c>
      <c r="AI11" s="15" t="str">
        <f t="shared" si="17"/>
        <v>4.0</v>
      </c>
    </row>
    <row r="12" spans="1:35" ht="18" customHeight="1">
      <c r="A12" s="6">
        <v>5</v>
      </c>
      <c r="B12" s="22" t="s">
        <v>21</v>
      </c>
      <c r="C12" s="13" t="s">
        <v>31</v>
      </c>
      <c r="D12" s="12" t="s">
        <v>32</v>
      </c>
      <c r="E12" s="17">
        <f t="shared" si="0"/>
        <v>3.1578947368421053</v>
      </c>
      <c r="F12" s="15">
        <v>7.5</v>
      </c>
      <c r="G12" s="15">
        <v>7</v>
      </c>
      <c r="H12" s="16">
        <f t="shared" si="1"/>
        <v>7.2</v>
      </c>
      <c r="I12" s="14" t="str">
        <f t="shared" si="2"/>
        <v>B</v>
      </c>
      <c r="J12" s="15" t="str">
        <f t="shared" si="3"/>
        <v>3.0</v>
      </c>
      <c r="K12" s="15">
        <v>7.4</v>
      </c>
      <c r="L12" s="15">
        <v>8</v>
      </c>
      <c r="M12" s="16">
        <f t="shared" si="4"/>
        <v>7.76</v>
      </c>
      <c r="N12" s="14" t="str">
        <f t="shared" si="5"/>
        <v>B</v>
      </c>
      <c r="O12" s="15" t="str">
        <f t="shared" si="6"/>
        <v>3.0</v>
      </c>
      <c r="P12" s="15">
        <v>7.9</v>
      </c>
      <c r="Q12" s="15">
        <v>7</v>
      </c>
      <c r="R12" s="16">
        <f t="shared" si="7"/>
        <v>7.36</v>
      </c>
      <c r="S12" s="14" t="str">
        <f t="shared" si="8"/>
        <v>B</v>
      </c>
      <c r="T12" s="15" t="str">
        <f t="shared" si="9"/>
        <v>3.0</v>
      </c>
      <c r="U12" s="15">
        <v>7.8</v>
      </c>
      <c r="V12" s="15">
        <v>8</v>
      </c>
      <c r="W12" s="16">
        <f t="shared" si="10"/>
        <v>7.92</v>
      </c>
      <c r="X12" s="14" t="str">
        <f t="shared" si="11"/>
        <v>B</v>
      </c>
      <c r="Y12" s="15" t="str">
        <f t="shared" si="12"/>
        <v>3.0</v>
      </c>
      <c r="Z12" s="15">
        <v>8.2</v>
      </c>
      <c r="AA12" s="15">
        <v>8</v>
      </c>
      <c r="AB12" s="16">
        <f t="shared" si="13"/>
        <v>8.08</v>
      </c>
      <c r="AC12" s="14" t="str">
        <f t="shared" si="14"/>
        <v>B</v>
      </c>
      <c r="AD12" s="15" t="str">
        <f t="shared" si="15"/>
        <v>3.0</v>
      </c>
      <c r="AE12" s="15"/>
      <c r="AF12" s="15"/>
      <c r="AG12" s="16">
        <v>9.5</v>
      </c>
      <c r="AH12" s="14" t="str">
        <f t="shared" si="16"/>
        <v>A</v>
      </c>
      <c r="AI12" s="15" t="str">
        <f t="shared" si="17"/>
        <v>4.0</v>
      </c>
    </row>
    <row r="13" spans="1:35" ht="18" customHeight="1">
      <c r="A13" s="6">
        <v>6</v>
      </c>
      <c r="B13" s="22" t="s">
        <v>22</v>
      </c>
      <c r="C13" s="13" t="s">
        <v>33</v>
      </c>
      <c r="D13" s="12" t="s">
        <v>34</v>
      </c>
      <c r="E13" s="17">
        <f t="shared" si="0"/>
        <v>3.1578947368421053</v>
      </c>
      <c r="F13" s="15">
        <v>7.7</v>
      </c>
      <c r="G13" s="15">
        <v>8</v>
      </c>
      <c r="H13" s="16">
        <f t="shared" si="1"/>
        <v>7.88</v>
      </c>
      <c r="I13" s="14" t="str">
        <f t="shared" si="2"/>
        <v>B</v>
      </c>
      <c r="J13" s="15" t="str">
        <f t="shared" si="3"/>
        <v>3.0</v>
      </c>
      <c r="K13" s="15">
        <v>7.4</v>
      </c>
      <c r="L13" s="15">
        <v>7</v>
      </c>
      <c r="M13" s="16">
        <f t="shared" si="4"/>
        <v>7.16</v>
      </c>
      <c r="N13" s="14" t="str">
        <f t="shared" si="5"/>
        <v>B</v>
      </c>
      <c r="O13" s="15" t="str">
        <f t="shared" si="6"/>
        <v>3.0</v>
      </c>
      <c r="P13" s="15">
        <v>7.9</v>
      </c>
      <c r="Q13" s="15">
        <v>7</v>
      </c>
      <c r="R13" s="16">
        <f t="shared" si="7"/>
        <v>7.36</v>
      </c>
      <c r="S13" s="14" t="str">
        <f t="shared" si="8"/>
        <v>B</v>
      </c>
      <c r="T13" s="15" t="str">
        <f t="shared" si="9"/>
        <v>3.0</v>
      </c>
      <c r="U13" s="15">
        <v>7.9</v>
      </c>
      <c r="V13" s="15">
        <v>7</v>
      </c>
      <c r="W13" s="16">
        <f t="shared" si="10"/>
        <v>7.36</v>
      </c>
      <c r="X13" s="14" t="str">
        <f t="shared" si="11"/>
        <v>B</v>
      </c>
      <c r="Y13" s="15" t="str">
        <f t="shared" si="12"/>
        <v>3.0</v>
      </c>
      <c r="Z13" s="15">
        <v>7.4</v>
      </c>
      <c r="AA13" s="15">
        <v>8</v>
      </c>
      <c r="AB13" s="16">
        <f t="shared" si="13"/>
        <v>7.76</v>
      </c>
      <c r="AC13" s="14" t="str">
        <f t="shared" si="14"/>
        <v>B</v>
      </c>
      <c r="AD13" s="15" t="str">
        <f t="shared" si="15"/>
        <v>3.0</v>
      </c>
      <c r="AE13" s="15"/>
      <c r="AF13" s="15"/>
      <c r="AG13" s="16">
        <v>9.5</v>
      </c>
      <c r="AH13" s="14" t="str">
        <f t="shared" si="16"/>
        <v>A</v>
      </c>
      <c r="AI13" s="15" t="str">
        <f t="shared" si="17"/>
        <v>4.0</v>
      </c>
    </row>
    <row r="15" ht="12.75">
      <c r="AB15" s="18" t="s">
        <v>221</v>
      </c>
    </row>
    <row r="16" spans="28:33" ht="12.75">
      <c r="AB16" s="70" t="s">
        <v>215</v>
      </c>
      <c r="AC16" s="70"/>
      <c r="AD16" s="70"/>
      <c r="AE16" s="70"/>
      <c r="AF16" s="70"/>
      <c r="AG16" s="70"/>
    </row>
  </sheetData>
  <sheetProtection/>
  <mergeCells count="18">
    <mergeCell ref="AE6:AI6"/>
    <mergeCell ref="F5:J5"/>
    <mergeCell ref="F6:J6"/>
    <mergeCell ref="K5:O5"/>
    <mergeCell ref="U5:Y5"/>
    <mergeCell ref="U6:Y6"/>
    <mergeCell ref="Z5:AD5"/>
    <mergeCell ref="Z6:AD6"/>
    <mergeCell ref="AB16:AG16"/>
    <mergeCell ref="K6:O6"/>
    <mergeCell ref="P5:T5"/>
    <mergeCell ref="P6:T6"/>
    <mergeCell ref="A4:E4"/>
    <mergeCell ref="C5:C7"/>
    <mergeCell ref="A5:A7"/>
    <mergeCell ref="B5:B7"/>
    <mergeCell ref="D5:D7"/>
    <mergeCell ref="AE5:AI5"/>
  </mergeCells>
  <printOptions/>
  <pageMargins left="0.2" right="0.2" top="0.24" bottom="0.21" header="0.2" footer="0.19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Z16" sqref="Z16"/>
    </sheetView>
  </sheetViews>
  <sheetFormatPr defaultColWidth="9.140625" defaultRowHeight="12.75"/>
  <cols>
    <col min="1" max="1" width="4.7109375" style="2" customWidth="1"/>
    <col min="2" max="2" width="13.7109375" style="2" customWidth="1"/>
    <col min="3" max="3" width="15.00390625" style="2" customWidth="1"/>
    <col min="4" max="4" width="8.28125" style="2" customWidth="1"/>
    <col min="5" max="5" width="12.00390625" style="2" customWidth="1"/>
    <col min="6" max="6" width="9.140625" style="2" customWidth="1"/>
    <col min="7" max="26" width="4.8515625" style="2" customWidth="1"/>
    <col min="27" max="16384" width="9.140625" style="2" customWidth="1"/>
  </cols>
  <sheetData>
    <row r="1" spans="1:6" s="1" customFormat="1" ht="16.5" customHeight="1">
      <c r="A1" s="8" t="s">
        <v>0</v>
      </c>
      <c r="B1" s="8"/>
      <c r="C1" s="8"/>
      <c r="D1" s="8"/>
      <c r="E1" s="8"/>
      <c r="F1" s="8"/>
    </row>
    <row r="2" spans="1:6" s="1" customFormat="1" ht="16.5" customHeight="1">
      <c r="A2" s="9" t="s">
        <v>166</v>
      </c>
      <c r="B2" s="9"/>
      <c r="C2" s="9"/>
      <c r="D2" s="9"/>
      <c r="E2" s="9"/>
      <c r="F2" s="9"/>
    </row>
    <row r="3" spans="1:8" ht="26.25" customHeight="1">
      <c r="A3" s="20" t="s">
        <v>164</v>
      </c>
      <c r="B3" s="20"/>
      <c r="C3" s="20"/>
      <c r="D3" s="20"/>
      <c r="E3" s="20"/>
      <c r="F3" s="20"/>
      <c r="G3" s="60"/>
      <c r="H3" s="61"/>
    </row>
    <row r="4" spans="1:23" s="3" customFormat="1" ht="21" customHeight="1">
      <c r="A4" s="74" t="s">
        <v>189</v>
      </c>
      <c r="B4" s="74"/>
      <c r="C4" s="74"/>
      <c r="D4" s="74"/>
      <c r="E4" s="74"/>
      <c r="F4" s="74"/>
      <c r="G4" s="4"/>
      <c r="H4" s="4"/>
      <c r="L4" s="4"/>
      <c r="M4" s="4"/>
      <c r="Q4" s="4"/>
      <c r="R4" s="4"/>
      <c r="V4" s="4"/>
      <c r="W4" s="4"/>
    </row>
    <row r="5" spans="1:26" ht="21" customHeight="1">
      <c r="A5" s="75" t="s">
        <v>3</v>
      </c>
      <c r="B5" s="75" t="s">
        <v>1</v>
      </c>
      <c r="C5" s="82" t="s">
        <v>4</v>
      </c>
      <c r="D5" s="83"/>
      <c r="E5" s="75" t="s">
        <v>2</v>
      </c>
      <c r="F5" s="7" t="s">
        <v>8</v>
      </c>
      <c r="G5" s="71" t="s">
        <v>160</v>
      </c>
      <c r="H5" s="72"/>
      <c r="I5" s="72"/>
      <c r="J5" s="72"/>
      <c r="K5" s="73"/>
      <c r="L5" s="71" t="s">
        <v>212</v>
      </c>
      <c r="M5" s="72"/>
      <c r="N5" s="72"/>
      <c r="O5" s="72"/>
      <c r="P5" s="73"/>
      <c r="Q5" s="71" t="s">
        <v>159</v>
      </c>
      <c r="R5" s="72"/>
      <c r="S5" s="72"/>
      <c r="T5" s="72"/>
      <c r="U5" s="73"/>
      <c r="V5" s="71" t="s">
        <v>211</v>
      </c>
      <c r="W5" s="72"/>
      <c r="X5" s="72"/>
      <c r="Y5" s="72"/>
      <c r="Z5" s="73"/>
    </row>
    <row r="6" spans="1:26" ht="21.75" customHeight="1">
      <c r="A6" s="76"/>
      <c r="B6" s="76"/>
      <c r="C6" s="84"/>
      <c r="D6" s="85"/>
      <c r="E6" s="76"/>
      <c r="F6" s="7">
        <f>SUM(G6:V6)</f>
        <v>11</v>
      </c>
      <c r="G6" s="71">
        <v>3</v>
      </c>
      <c r="H6" s="72"/>
      <c r="I6" s="72"/>
      <c r="J6" s="72"/>
      <c r="K6" s="73"/>
      <c r="L6" s="71">
        <v>3</v>
      </c>
      <c r="M6" s="72"/>
      <c r="N6" s="72"/>
      <c r="O6" s="72"/>
      <c r="P6" s="73"/>
      <c r="Q6" s="71">
        <v>2</v>
      </c>
      <c r="R6" s="72"/>
      <c r="S6" s="72"/>
      <c r="T6" s="72"/>
      <c r="U6" s="73"/>
      <c r="V6" s="71">
        <v>3</v>
      </c>
      <c r="W6" s="72"/>
      <c r="X6" s="72"/>
      <c r="Y6" s="72"/>
      <c r="Z6" s="73"/>
    </row>
    <row r="7" spans="1:26" ht="21.75" customHeight="1">
      <c r="A7" s="77"/>
      <c r="B7" s="77"/>
      <c r="C7" s="86"/>
      <c r="D7" s="87"/>
      <c r="E7" s="7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</row>
    <row r="8" spans="1:26" ht="18" customHeight="1">
      <c r="A8" s="6">
        <v>1</v>
      </c>
      <c r="B8" s="48" t="s">
        <v>190</v>
      </c>
      <c r="C8" s="49" t="s">
        <v>191</v>
      </c>
      <c r="D8" s="38" t="s">
        <v>192</v>
      </c>
      <c r="E8" s="50" t="s">
        <v>193</v>
      </c>
      <c r="F8" s="17">
        <f>(K8*$G$6+P8*$L$6+U8*$Q$6+Z8*$V$6)/$F$6</f>
        <v>3.6363636363636362</v>
      </c>
      <c r="G8" s="10">
        <v>8.4</v>
      </c>
      <c r="H8" s="11">
        <v>9</v>
      </c>
      <c r="I8" s="16">
        <f>G8*0.4+H8*0.6</f>
        <v>8.76</v>
      </c>
      <c r="J8" s="14" t="str">
        <f>IF(I8&lt;4,"F",IF(I8&lt;5.5,"D",IF(I8&lt;7,"C",IF(I8&lt;8.5,"B","A"))))</f>
        <v>A</v>
      </c>
      <c r="K8" s="15" t="str">
        <f>IF(J8="A","4.0",IF(J8="B","3.0",IF(J8="C","2.0",IF(J8="D","1.0","0"))))</f>
        <v>4.0</v>
      </c>
      <c r="L8" s="10">
        <v>8.1</v>
      </c>
      <c r="M8" s="11">
        <v>9</v>
      </c>
      <c r="N8" s="16">
        <f>L8*0.4+M8*0.6</f>
        <v>8.64</v>
      </c>
      <c r="O8" s="14" t="str">
        <f>IF(N8&lt;4,"F",IF(N8&lt;5.5,"D",IF(N8&lt;7,"C",IF(N8&lt;8.5,"B","A"))))</f>
        <v>A</v>
      </c>
      <c r="P8" s="15" t="str">
        <f>IF(O8="A","4.0",IF(O8="B","3.0",IF(O8="C","2.0",IF(O8="D","1.0","0"))))</f>
        <v>4.0</v>
      </c>
      <c r="Q8" s="10">
        <v>6.7</v>
      </c>
      <c r="R8" s="11">
        <v>6</v>
      </c>
      <c r="S8" s="16">
        <f>Q8*0.4+R8*0.6</f>
        <v>6.279999999999999</v>
      </c>
      <c r="T8" s="14" t="str">
        <f>IF(S8&lt;4,"F",IF(S8&lt;5.5,"D",IF(S8&lt;7,"C",IF(S8&lt;8.5,"B","A"))))</f>
        <v>C</v>
      </c>
      <c r="U8" s="15" t="str">
        <f>IF(T8="A","4.0",IF(T8="B","3.0",IF(T8="C","2.0",IF(T8="D","1.0","0"))))</f>
        <v>2.0</v>
      </c>
      <c r="V8" s="10">
        <v>8.2</v>
      </c>
      <c r="W8" s="11">
        <v>9</v>
      </c>
      <c r="X8" s="16">
        <f>V8*0.4+W8*0.6</f>
        <v>8.68</v>
      </c>
      <c r="Y8" s="14" t="str">
        <f>IF(X8&lt;4,"F",IF(X8&lt;5.5,"D",IF(X8&lt;7,"C",IF(X8&lt;8.5,"B","A"))))</f>
        <v>A</v>
      </c>
      <c r="Z8" s="15" t="str">
        <f>IF(Y8="A","4.0",IF(Y8="B","3.0",IF(Y8="C","2.0",IF(Y8="D","1.0","0"))))</f>
        <v>4.0</v>
      </c>
    </row>
    <row r="10" ht="12.75">
      <c r="R10" s="18" t="s">
        <v>221</v>
      </c>
    </row>
    <row r="11" spans="18:23" ht="12.75">
      <c r="R11" s="70" t="s">
        <v>215</v>
      </c>
      <c r="S11" s="70"/>
      <c r="T11" s="70"/>
      <c r="U11" s="70"/>
      <c r="V11" s="70"/>
      <c r="W11" s="70"/>
    </row>
  </sheetData>
  <sheetProtection/>
  <mergeCells count="14">
    <mergeCell ref="V6:Z6"/>
    <mergeCell ref="G5:K5"/>
    <mergeCell ref="G6:K6"/>
    <mergeCell ref="L5:P5"/>
    <mergeCell ref="R11:W11"/>
    <mergeCell ref="L6:P6"/>
    <mergeCell ref="Q5:U5"/>
    <mergeCell ref="Q6:U6"/>
    <mergeCell ref="A4:F4"/>
    <mergeCell ref="A5:A7"/>
    <mergeCell ref="B5:B7"/>
    <mergeCell ref="C5:D7"/>
    <mergeCell ref="E5:E7"/>
    <mergeCell ref="V5:Z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6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4.7109375" style="2" customWidth="1"/>
    <col min="2" max="2" width="13.7109375" style="2" customWidth="1"/>
    <col min="3" max="3" width="22.8515625" style="2" customWidth="1"/>
    <col min="4" max="4" width="12.00390625" style="2" customWidth="1"/>
    <col min="5" max="5" width="7.8515625" style="2" customWidth="1"/>
    <col min="6" max="35" width="4.8515625" style="2" customWidth="1"/>
    <col min="36" max="16384" width="9.140625" style="2" customWidth="1"/>
  </cols>
  <sheetData>
    <row r="1" spans="1:5" s="1" customFormat="1" ht="16.5" customHeight="1">
      <c r="A1" s="8" t="s">
        <v>0</v>
      </c>
      <c r="B1" s="8"/>
      <c r="C1" s="8"/>
      <c r="D1" s="8"/>
      <c r="E1" s="8"/>
    </row>
    <row r="2" spans="1:5" s="1" customFormat="1" ht="16.5" customHeight="1">
      <c r="A2" s="9" t="s">
        <v>166</v>
      </c>
      <c r="B2" s="9"/>
      <c r="C2" s="9"/>
      <c r="D2" s="9"/>
      <c r="E2" s="9"/>
    </row>
    <row r="3" spans="1:7" ht="26.25" customHeight="1">
      <c r="A3" s="20" t="s">
        <v>164</v>
      </c>
      <c r="B3" s="20"/>
      <c r="C3" s="20"/>
      <c r="D3" s="20"/>
      <c r="E3" s="20"/>
      <c r="F3" s="60"/>
      <c r="G3" s="61"/>
    </row>
    <row r="4" spans="1:5" s="3" customFormat="1" ht="21" customHeight="1">
      <c r="A4" s="74" t="s">
        <v>139</v>
      </c>
      <c r="B4" s="74"/>
      <c r="C4" s="74"/>
      <c r="D4" s="74"/>
      <c r="E4" s="74"/>
    </row>
    <row r="5" spans="1:35" ht="21" customHeight="1">
      <c r="A5" s="75" t="s">
        <v>3</v>
      </c>
      <c r="B5" s="75" t="s">
        <v>1</v>
      </c>
      <c r="C5" s="75" t="s">
        <v>4</v>
      </c>
      <c r="D5" s="75" t="s">
        <v>2</v>
      </c>
      <c r="E5" s="7" t="s">
        <v>8</v>
      </c>
      <c r="F5" s="71" t="s">
        <v>199</v>
      </c>
      <c r="G5" s="72"/>
      <c r="H5" s="72"/>
      <c r="I5" s="72"/>
      <c r="J5" s="73"/>
      <c r="K5" s="71" t="s">
        <v>200</v>
      </c>
      <c r="L5" s="72"/>
      <c r="M5" s="72"/>
      <c r="N5" s="72"/>
      <c r="O5" s="73"/>
      <c r="P5" s="71" t="s">
        <v>201</v>
      </c>
      <c r="Q5" s="72"/>
      <c r="R5" s="72"/>
      <c r="S5" s="72"/>
      <c r="T5" s="73"/>
      <c r="U5" s="71" t="s">
        <v>202</v>
      </c>
      <c r="V5" s="72"/>
      <c r="W5" s="72"/>
      <c r="X5" s="72"/>
      <c r="Y5" s="73"/>
      <c r="Z5" s="71" t="s">
        <v>203</v>
      </c>
      <c r="AA5" s="72"/>
      <c r="AB5" s="72"/>
      <c r="AC5" s="72"/>
      <c r="AD5" s="73"/>
      <c r="AE5" s="71" t="s">
        <v>204</v>
      </c>
      <c r="AF5" s="72"/>
      <c r="AG5" s="72"/>
      <c r="AH5" s="72"/>
      <c r="AI5" s="73"/>
    </row>
    <row r="6" spans="1:35" ht="21.75" customHeight="1">
      <c r="A6" s="76"/>
      <c r="B6" s="76"/>
      <c r="C6" s="76"/>
      <c r="D6" s="76"/>
      <c r="E6" s="7">
        <f>SUM(F6:AE6)</f>
        <v>19</v>
      </c>
      <c r="F6" s="71">
        <v>3</v>
      </c>
      <c r="G6" s="72"/>
      <c r="H6" s="72"/>
      <c r="I6" s="72"/>
      <c r="J6" s="73"/>
      <c r="K6" s="71">
        <v>3</v>
      </c>
      <c r="L6" s="72"/>
      <c r="M6" s="72"/>
      <c r="N6" s="72"/>
      <c r="O6" s="73"/>
      <c r="P6" s="71">
        <v>3</v>
      </c>
      <c r="Q6" s="72"/>
      <c r="R6" s="72"/>
      <c r="S6" s="72"/>
      <c r="T6" s="73"/>
      <c r="U6" s="71">
        <v>3</v>
      </c>
      <c r="V6" s="72"/>
      <c r="W6" s="72"/>
      <c r="X6" s="72"/>
      <c r="Y6" s="73"/>
      <c r="Z6" s="71">
        <v>3</v>
      </c>
      <c r="AA6" s="72"/>
      <c r="AB6" s="72"/>
      <c r="AC6" s="72"/>
      <c r="AD6" s="73"/>
      <c r="AE6" s="71">
        <v>4</v>
      </c>
      <c r="AF6" s="72"/>
      <c r="AG6" s="72"/>
      <c r="AH6" s="72"/>
      <c r="AI6" s="73"/>
    </row>
    <row r="7" spans="1:35" ht="21.75" customHeight="1">
      <c r="A7" s="77"/>
      <c r="B7" s="77"/>
      <c r="C7" s="77"/>
      <c r="D7" s="77"/>
      <c r="E7" s="7"/>
      <c r="F7" s="5" t="s">
        <v>5</v>
      </c>
      <c r="G7" s="5" t="s">
        <v>6</v>
      </c>
      <c r="H7" s="5" t="s">
        <v>7</v>
      </c>
      <c r="I7" s="5" t="s">
        <v>9</v>
      </c>
      <c r="J7" s="5" t="s">
        <v>10</v>
      </c>
      <c r="K7" s="5" t="s">
        <v>5</v>
      </c>
      <c r="L7" s="5" t="s">
        <v>6</v>
      </c>
      <c r="M7" s="5" t="s">
        <v>7</v>
      </c>
      <c r="N7" s="5" t="s">
        <v>9</v>
      </c>
      <c r="O7" s="5" t="s">
        <v>10</v>
      </c>
      <c r="P7" s="5" t="s">
        <v>5</v>
      </c>
      <c r="Q7" s="5" t="s">
        <v>6</v>
      </c>
      <c r="R7" s="5" t="s">
        <v>7</v>
      </c>
      <c r="S7" s="5" t="s">
        <v>9</v>
      </c>
      <c r="T7" s="5" t="s">
        <v>10</v>
      </c>
      <c r="U7" s="5" t="s">
        <v>5</v>
      </c>
      <c r="V7" s="5" t="s">
        <v>6</v>
      </c>
      <c r="W7" s="5" t="s">
        <v>7</v>
      </c>
      <c r="X7" s="5" t="s">
        <v>9</v>
      </c>
      <c r="Y7" s="5" t="s">
        <v>10</v>
      </c>
      <c r="Z7" s="5" t="s">
        <v>5</v>
      </c>
      <c r="AA7" s="5" t="s">
        <v>6</v>
      </c>
      <c r="AB7" s="5" t="s">
        <v>7</v>
      </c>
      <c r="AC7" s="5" t="s">
        <v>9</v>
      </c>
      <c r="AD7" s="5" t="s">
        <v>10</v>
      </c>
      <c r="AE7" s="5" t="s">
        <v>5</v>
      </c>
      <c r="AF7" s="5" t="s">
        <v>6</v>
      </c>
      <c r="AG7" s="5" t="s">
        <v>7</v>
      </c>
      <c r="AH7" s="5" t="s">
        <v>9</v>
      </c>
      <c r="AI7" s="5" t="s">
        <v>10</v>
      </c>
    </row>
    <row r="8" spans="1:35" ht="18" customHeight="1">
      <c r="A8" s="6">
        <v>1</v>
      </c>
      <c r="B8" s="25" t="s">
        <v>35</v>
      </c>
      <c r="C8" s="13" t="s">
        <v>41</v>
      </c>
      <c r="D8" s="12" t="s">
        <v>42</v>
      </c>
      <c r="E8" s="17">
        <f aca="true" t="shared" si="0" ref="E8:E13">(J8*$F$6+O8*$K$6+T8*$P$6+Y8*$U$6+AD8*$Z$6+AI8*$AE$6)/$E$6</f>
        <v>3</v>
      </c>
      <c r="F8" s="10">
        <v>7</v>
      </c>
      <c r="G8" s="11">
        <v>7</v>
      </c>
      <c r="H8" s="16">
        <f aca="true" t="shared" si="1" ref="H8:H13">F8*0.4+G8*0.6</f>
        <v>7</v>
      </c>
      <c r="I8" s="14" t="str">
        <f aca="true" t="shared" si="2" ref="I8:I13">IF(H8&lt;4,"F",IF(H8&lt;5.5,"D",IF(H8&lt;7,"C",IF(H8&lt;8.5,"B","A"))))</f>
        <v>B</v>
      </c>
      <c r="J8" s="15" t="str">
        <f aca="true" t="shared" si="3" ref="J8:J13">IF(I8="A","4.0",IF(I8="B","3.0",IF(I8="C","2.0",IF(I8="D","1.0","0"))))</f>
        <v>3.0</v>
      </c>
      <c r="K8" s="10">
        <v>7.7</v>
      </c>
      <c r="L8" s="11">
        <v>7</v>
      </c>
      <c r="M8" s="16">
        <f aca="true" t="shared" si="4" ref="M8:M13">K8*0.4+L8*0.6</f>
        <v>7.28</v>
      </c>
      <c r="N8" s="14" t="str">
        <f aca="true" t="shared" si="5" ref="N8:N13">IF(M8&lt;4,"F",IF(M8&lt;5.5,"D",IF(M8&lt;7,"C",IF(M8&lt;8.5,"B","A"))))</f>
        <v>B</v>
      </c>
      <c r="O8" s="15" t="str">
        <f aca="true" t="shared" si="6" ref="O8:O13">IF(N8="A","4.0",IF(N8="B","3.0",IF(N8="C","2.0",IF(N8="D","1.0","0"))))</f>
        <v>3.0</v>
      </c>
      <c r="P8" s="10">
        <v>6</v>
      </c>
      <c r="Q8" s="11">
        <v>8</v>
      </c>
      <c r="R8" s="16">
        <f aca="true" t="shared" si="7" ref="R8:R13">P8*0.4+Q8*0.6</f>
        <v>7.2</v>
      </c>
      <c r="S8" s="14" t="str">
        <f aca="true" t="shared" si="8" ref="S8:S13">IF(R8&lt;4,"F",IF(R8&lt;5.5,"D",IF(R8&lt;7,"C",IF(R8&lt;8.5,"B","A"))))</f>
        <v>B</v>
      </c>
      <c r="T8" s="15" t="str">
        <f aca="true" t="shared" si="9" ref="T8:T13">IF(S8="A","4.0",IF(S8="B","3.0",IF(S8="C","2.0",IF(S8="D","1.0","0"))))</f>
        <v>3.0</v>
      </c>
      <c r="U8" s="10">
        <v>7.7</v>
      </c>
      <c r="V8" s="11">
        <v>8</v>
      </c>
      <c r="W8" s="16">
        <f aca="true" t="shared" si="10" ref="W8:W13">U8*0.4+V8*0.6</f>
        <v>7.88</v>
      </c>
      <c r="X8" s="14" t="str">
        <f aca="true" t="shared" si="11" ref="X8:X13">IF(W8&lt;4,"F",IF(W8&lt;5.5,"D",IF(W8&lt;7,"C",IF(W8&lt;8.5,"B","A"))))</f>
        <v>B</v>
      </c>
      <c r="Y8" s="15" t="str">
        <f aca="true" t="shared" si="12" ref="Y8:Y13">IF(X8="A","4.0",IF(X8="B","3.0",IF(X8="C","2.0",IF(X8="D","1.0","0"))))</f>
        <v>3.0</v>
      </c>
      <c r="Z8" s="10">
        <v>7.6</v>
      </c>
      <c r="AA8" s="11">
        <v>8</v>
      </c>
      <c r="AB8" s="16">
        <f aca="true" t="shared" si="13" ref="AB8:AB13">Z8*0.4+AA8*0.6</f>
        <v>7.84</v>
      </c>
      <c r="AC8" s="14" t="str">
        <f aca="true" t="shared" si="14" ref="AC8:AC13">IF(AB8&lt;4,"F",IF(AB8&lt;5.5,"D",IF(AB8&lt;7,"C",IF(AB8&lt;8.5,"B","A"))))</f>
        <v>B</v>
      </c>
      <c r="AD8" s="15" t="str">
        <f aca="true" t="shared" si="15" ref="AD8:AD13">IF(AC8="A","4.0",IF(AC8="B","3.0",IF(AC8="C","2.0",IF(AC8="D","1.0","0"))))</f>
        <v>3.0</v>
      </c>
      <c r="AE8" s="10">
        <v>7.6</v>
      </c>
      <c r="AF8" s="11">
        <v>7.5</v>
      </c>
      <c r="AG8" s="16">
        <f aca="true" t="shared" si="16" ref="AG8:AG13">AE8*0.4+AF8*0.6</f>
        <v>7.54</v>
      </c>
      <c r="AH8" s="14" t="str">
        <f aca="true" t="shared" si="17" ref="AH8:AH13">IF(AG8&lt;4,"F",IF(AG8&lt;5.5,"D",IF(AG8&lt;7,"C",IF(AG8&lt;8.5,"B","A"))))</f>
        <v>B</v>
      </c>
      <c r="AI8" s="15" t="str">
        <f aca="true" t="shared" si="18" ref="AI8:AI13">IF(AH8="A","4.0",IF(AH8="B","3.0",IF(AH8="C","2.0",IF(AH8="D","1.0","0"))))</f>
        <v>3.0</v>
      </c>
    </row>
    <row r="9" spans="1:35" ht="18" customHeight="1">
      <c r="A9" s="6">
        <v>2</v>
      </c>
      <c r="B9" s="25" t="s">
        <v>36</v>
      </c>
      <c r="C9" s="13" t="s">
        <v>43</v>
      </c>
      <c r="D9" s="12" t="s">
        <v>44</v>
      </c>
      <c r="E9" s="17">
        <f t="shared" si="0"/>
        <v>3</v>
      </c>
      <c r="F9" s="10">
        <v>6.7</v>
      </c>
      <c r="G9" s="11">
        <v>8</v>
      </c>
      <c r="H9" s="16">
        <f t="shared" si="1"/>
        <v>7.48</v>
      </c>
      <c r="I9" s="14" t="str">
        <f t="shared" si="2"/>
        <v>B</v>
      </c>
      <c r="J9" s="15" t="str">
        <f t="shared" si="3"/>
        <v>3.0</v>
      </c>
      <c r="K9" s="10">
        <v>7.3</v>
      </c>
      <c r="L9" s="11">
        <v>7</v>
      </c>
      <c r="M9" s="16">
        <f t="shared" si="4"/>
        <v>7.12</v>
      </c>
      <c r="N9" s="14" t="str">
        <f t="shared" si="5"/>
        <v>B</v>
      </c>
      <c r="O9" s="15" t="str">
        <f t="shared" si="6"/>
        <v>3.0</v>
      </c>
      <c r="P9" s="10">
        <v>7</v>
      </c>
      <c r="Q9" s="11">
        <v>7</v>
      </c>
      <c r="R9" s="16">
        <f t="shared" si="7"/>
        <v>7</v>
      </c>
      <c r="S9" s="14" t="str">
        <f t="shared" si="8"/>
        <v>B</v>
      </c>
      <c r="T9" s="15" t="str">
        <f t="shared" si="9"/>
        <v>3.0</v>
      </c>
      <c r="U9" s="10">
        <v>8.1</v>
      </c>
      <c r="V9" s="11">
        <v>8</v>
      </c>
      <c r="W9" s="16">
        <f t="shared" si="10"/>
        <v>8.04</v>
      </c>
      <c r="X9" s="14" t="str">
        <f t="shared" si="11"/>
        <v>B</v>
      </c>
      <c r="Y9" s="15" t="str">
        <f t="shared" si="12"/>
        <v>3.0</v>
      </c>
      <c r="Z9" s="10">
        <v>7.4</v>
      </c>
      <c r="AA9" s="11">
        <v>7.5</v>
      </c>
      <c r="AB9" s="16">
        <f t="shared" si="13"/>
        <v>7.460000000000001</v>
      </c>
      <c r="AC9" s="14" t="str">
        <f t="shared" si="14"/>
        <v>B</v>
      </c>
      <c r="AD9" s="15" t="str">
        <f t="shared" si="15"/>
        <v>3.0</v>
      </c>
      <c r="AE9" s="10">
        <v>7.3</v>
      </c>
      <c r="AF9" s="11">
        <v>7</v>
      </c>
      <c r="AG9" s="16">
        <f t="shared" si="16"/>
        <v>7.12</v>
      </c>
      <c r="AH9" s="14" t="str">
        <f t="shared" si="17"/>
        <v>B</v>
      </c>
      <c r="AI9" s="15" t="str">
        <f t="shared" si="18"/>
        <v>3.0</v>
      </c>
    </row>
    <row r="10" spans="1:35" ht="18" customHeight="1">
      <c r="A10" s="6">
        <v>3</v>
      </c>
      <c r="B10" s="25" t="s">
        <v>37</v>
      </c>
      <c r="C10" s="13" t="s">
        <v>46</v>
      </c>
      <c r="D10" s="12" t="s">
        <v>194</v>
      </c>
      <c r="E10" s="17">
        <f t="shared" si="0"/>
        <v>1.5263157894736843</v>
      </c>
      <c r="F10" s="10">
        <v>6</v>
      </c>
      <c r="G10" s="11">
        <v>5</v>
      </c>
      <c r="H10" s="16">
        <f t="shared" si="1"/>
        <v>5.4</v>
      </c>
      <c r="I10" s="14" t="str">
        <f t="shared" si="2"/>
        <v>D</v>
      </c>
      <c r="J10" s="15" t="str">
        <f t="shared" si="3"/>
        <v>1.0</v>
      </c>
      <c r="K10" s="10">
        <v>6.9</v>
      </c>
      <c r="L10" s="11">
        <v>5</v>
      </c>
      <c r="M10" s="16">
        <f t="shared" si="4"/>
        <v>5.76</v>
      </c>
      <c r="N10" s="14" t="str">
        <f t="shared" si="5"/>
        <v>C</v>
      </c>
      <c r="O10" s="15" t="str">
        <f t="shared" si="6"/>
        <v>2.0</v>
      </c>
      <c r="P10" s="10">
        <v>5.4</v>
      </c>
      <c r="Q10" s="11">
        <v>8</v>
      </c>
      <c r="R10" s="16">
        <f t="shared" si="7"/>
        <v>6.96</v>
      </c>
      <c r="S10" s="14" t="str">
        <f t="shared" si="8"/>
        <v>C</v>
      </c>
      <c r="T10" s="15" t="str">
        <f t="shared" si="9"/>
        <v>2.0</v>
      </c>
      <c r="U10" s="10">
        <v>5.9</v>
      </c>
      <c r="V10" s="11">
        <v>5</v>
      </c>
      <c r="W10" s="16">
        <f t="shared" si="10"/>
        <v>5.36</v>
      </c>
      <c r="X10" s="14" t="str">
        <f t="shared" si="11"/>
        <v>D</v>
      </c>
      <c r="Y10" s="15" t="str">
        <f t="shared" si="12"/>
        <v>1.0</v>
      </c>
      <c r="Z10" s="10">
        <v>5.4</v>
      </c>
      <c r="AA10" s="11">
        <v>5</v>
      </c>
      <c r="AB10" s="16">
        <f t="shared" si="13"/>
        <v>5.16</v>
      </c>
      <c r="AC10" s="14" t="str">
        <f t="shared" si="14"/>
        <v>D</v>
      </c>
      <c r="AD10" s="15" t="str">
        <f t="shared" si="15"/>
        <v>1.0</v>
      </c>
      <c r="AE10" s="10">
        <v>5.8</v>
      </c>
      <c r="AF10" s="11">
        <v>6</v>
      </c>
      <c r="AG10" s="16">
        <f t="shared" si="16"/>
        <v>5.92</v>
      </c>
      <c r="AH10" s="14" t="str">
        <f t="shared" si="17"/>
        <v>C</v>
      </c>
      <c r="AI10" s="15" t="str">
        <f t="shared" si="18"/>
        <v>2.0</v>
      </c>
    </row>
    <row r="11" spans="1:35" ht="18" customHeight="1">
      <c r="A11" s="6">
        <v>4</v>
      </c>
      <c r="B11" s="25" t="s">
        <v>38</v>
      </c>
      <c r="C11" s="13" t="s">
        <v>48</v>
      </c>
      <c r="D11" s="12" t="s">
        <v>49</v>
      </c>
      <c r="E11" s="17">
        <f t="shared" si="0"/>
        <v>3.1578947368421053</v>
      </c>
      <c r="F11" s="10">
        <v>7.4</v>
      </c>
      <c r="G11" s="11">
        <v>8</v>
      </c>
      <c r="H11" s="16">
        <f t="shared" si="1"/>
        <v>7.76</v>
      </c>
      <c r="I11" s="14" t="str">
        <f t="shared" si="2"/>
        <v>B</v>
      </c>
      <c r="J11" s="15" t="str">
        <f t="shared" si="3"/>
        <v>3.0</v>
      </c>
      <c r="K11" s="10">
        <v>7.9</v>
      </c>
      <c r="L11" s="11">
        <v>7</v>
      </c>
      <c r="M11" s="16">
        <f t="shared" si="4"/>
        <v>7.36</v>
      </c>
      <c r="N11" s="14" t="str">
        <f t="shared" si="5"/>
        <v>B</v>
      </c>
      <c r="O11" s="15" t="str">
        <f t="shared" si="6"/>
        <v>3.0</v>
      </c>
      <c r="P11" s="10">
        <v>7.1</v>
      </c>
      <c r="Q11" s="11">
        <v>9</v>
      </c>
      <c r="R11" s="16">
        <f t="shared" si="7"/>
        <v>8.239999999999998</v>
      </c>
      <c r="S11" s="14" t="str">
        <f t="shared" si="8"/>
        <v>B</v>
      </c>
      <c r="T11" s="15" t="str">
        <f t="shared" si="9"/>
        <v>3.0</v>
      </c>
      <c r="U11" s="10">
        <v>7.9</v>
      </c>
      <c r="V11" s="11">
        <v>9</v>
      </c>
      <c r="W11" s="16">
        <f t="shared" si="10"/>
        <v>8.559999999999999</v>
      </c>
      <c r="X11" s="14" t="str">
        <f t="shared" si="11"/>
        <v>A</v>
      </c>
      <c r="Y11" s="15" t="str">
        <f t="shared" si="12"/>
        <v>4.0</v>
      </c>
      <c r="Z11" s="10">
        <v>7.9</v>
      </c>
      <c r="AA11" s="11">
        <v>8.5</v>
      </c>
      <c r="AB11" s="16">
        <f t="shared" si="13"/>
        <v>8.26</v>
      </c>
      <c r="AC11" s="14" t="str">
        <f t="shared" si="14"/>
        <v>B</v>
      </c>
      <c r="AD11" s="15" t="str">
        <f t="shared" si="15"/>
        <v>3.0</v>
      </c>
      <c r="AE11" s="10">
        <v>8.1</v>
      </c>
      <c r="AF11" s="11">
        <v>8.5</v>
      </c>
      <c r="AG11" s="16">
        <f t="shared" si="16"/>
        <v>8.34</v>
      </c>
      <c r="AH11" s="14" t="str">
        <f t="shared" si="17"/>
        <v>B</v>
      </c>
      <c r="AI11" s="15" t="str">
        <f t="shared" si="18"/>
        <v>3.0</v>
      </c>
    </row>
    <row r="12" spans="1:35" ht="18" customHeight="1">
      <c r="A12" s="6">
        <v>5</v>
      </c>
      <c r="B12" s="25" t="s">
        <v>39</v>
      </c>
      <c r="C12" s="13" t="s">
        <v>50</v>
      </c>
      <c r="D12" s="12" t="s">
        <v>51</v>
      </c>
      <c r="E12" s="17">
        <f t="shared" si="0"/>
        <v>2.3684210526315788</v>
      </c>
      <c r="F12" s="10">
        <v>6.6</v>
      </c>
      <c r="G12" s="11">
        <v>7</v>
      </c>
      <c r="H12" s="16">
        <f t="shared" si="1"/>
        <v>6.84</v>
      </c>
      <c r="I12" s="14" t="str">
        <f t="shared" si="2"/>
        <v>C</v>
      </c>
      <c r="J12" s="15" t="str">
        <f t="shared" si="3"/>
        <v>2.0</v>
      </c>
      <c r="K12" s="10">
        <v>7.3</v>
      </c>
      <c r="L12" s="11">
        <v>6</v>
      </c>
      <c r="M12" s="16">
        <f t="shared" si="4"/>
        <v>6.52</v>
      </c>
      <c r="N12" s="14" t="str">
        <f t="shared" si="5"/>
        <v>C</v>
      </c>
      <c r="O12" s="15" t="str">
        <f t="shared" si="6"/>
        <v>2.0</v>
      </c>
      <c r="P12" s="10">
        <v>6</v>
      </c>
      <c r="Q12" s="11">
        <v>7</v>
      </c>
      <c r="R12" s="16">
        <f t="shared" si="7"/>
        <v>6.6000000000000005</v>
      </c>
      <c r="S12" s="14" t="str">
        <f t="shared" si="8"/>
        <v>C</v>
      </c>
      <c r="T12" s="15" t="str">
        <f t="shared" si="9"/>
        <v>2.0</v>
      </c>
      <c r="U12" s="10">
        <v>7.4</v>
      </c>
      <c r="V12" s="11">
        <v>6</v>
      </c>
      <c r="W12" s="16">
        <f t="shared" si="10"/>
        <v>6.5600000000000005</v>
      </c>
      <c r="X12" s="14" t="str">
        <f t="shared" si="11"/>
        <v>C</v>
      </c>
      <c r="Y12" s="15" t="str">
        <f t="shared" si="12"/>
        <v>2.0</v>
      </c>
      <c r="Z12" s="10">
        <v>7.7</v>
      </c>
      <c r="AA12" s="11">
        <v>8</v>
      </c>
      <c r="AB12" s="16">
        <f t="shared" si="13"/>
        <v>7.88</v>
      </c>
      <c r="AC12" s="14" t="str">
        <f t="shared" si="14"/>
        <v>B</v>
      </c>
      <c r="AD12" s="15" t="str">
        <f t="shared" si="15"/>
        <v>3.0</v>
      </c>
      <c r="AE12" s="10">
        <v>7.3</v>
      </c>
      <c r="AF12" s="11">
        <v>7</v>
      </c>
      <c r="AG12" s="16">
        <f t="shared" si="16"/>
        <v>7.12</v>
      </c>
      <c r="AH12" s="14" t="str">
        <f t="shared" si="17"/>
        <v>B</v>
      </c>
      <c r="AI12" s="15" t="str">
        <f t="shared" si="18"/>
        <v>3.0</v>
      </c>
    </row>
    <row r="13" spans="1:35" ht="18" customHeight="1">
      <c r="A13" s="6">
        <v>6</v>
      </c>
      <c r="B13" s="25" t="s">
        <v>40</v>
      </c>
      <c r="C13" s="13" t="s">
        <v>52</v>
      </c>
      <c r="D13" s="12" t="s">
        <v>45</v>
      </c>
      <c r="E13" s="17">
        <f t="shared" si="0"/>
        <v>1.3157894736842106</v>
      </c>
      <c r="F13" s="10">
        <v>6.3</v>
      </c>
      <c r="G13" s="11">
        <v>7</v>
      </c>
      <c r="H13" s="16">
        <f t="shared" si="1"/>
        <v>6.720000000000001</v>
      </c>
      <c r="I13" s="14" t="str">
        <f t="shared" si="2"/>
        <v>C</v>
      </c>
      <c r="J13" s="15" t="str">
        <f t="shared" si="3"/>
        <v>2.0</v>
      </c>
      <c r="K13" s="10">
        <v>5.4</v>
      </c>
      <c r="L13" s="11">
        <v>5</v>
      </c>
      <c r="M13" s="16">
        <f t="shared" si="4"/>
        <v>5.16</v>
      </c>
      <c r="N13" s="14" t="str">
        <f t="shared" si="5"/>
        <v>D</v>
      </c>
      <c r="O13" s="15" t="str">
        <f t="shared" si="6"/>
        <v>1.0</v>
      </c>
      <c r="P13" s="10">
        <v>5.3</v>
      </c>
      <c r="Q13" s="11">
        <v>6</v>
      </c>
      <c r="R13" s="16">
        <f t="shared" si="7"/>
        <v>5.72</v>
      </c>
      <c r="S13" s="14" t="str">
        <f t="shared" si="8"/>
        <v>C</v>
      </c>
      <c r="T13" s="15" t="str">
        <f t="shared" si="9"/>
        <v>2.0</v>
      </c>
      <c r="U13" s="10">
        <v>0</v>
      </c>
      <c r="V13" s="11">
        <v>0</v>
      </c>
      <c r="W13" s="16">
        <f t="shared" si="10"/>
        <v>0</v>
      </c>
      <c r="X13" s="14" t="str">
        <f t="shared" si="11"/>
        <v>F</v>
      </c>
      <c r="Y13" s="15" t="str">
        <f t="shared" si="12"/>
        <v>0</v>
      </c>
      <c r="Z13" s="10">
        <v>5.7</v>
      </c>
      <c r="AA13" s="11">
        <v>6</v>
      </c>
      <c r="AB13" s="16">
        <f t="shared" si="13"/>
        <v>5.88</v>
      </c>
      <c r="AC13" s="14" t="str">
        <f t="shared" si="14"/>
        <v>C</v>
      </c>
      <c r="AD13" s="15" t="str">
        <f t="shared" si="15"/>
        <v>2.0</v>
      </c>
      <c r="AE13" s="10">
        <v>5</v>
      </c>
      <c r="AF13" s="11">
        <v>5</v>
      </c>
      <c r="AG13" s="16">
        <f t="shared" si="16"/>
        <v>5</v>
      </c>
      <c r="AH13" s="14" t="str">
        <f t="shared" si="17"/>
        <v>D</v>
      </c>
      <c r="AI13" s="15" t="str">
        <f t="shared" si="18"/>
        <v>1.0</v>
      </c>
    </row>
    <row r="15" spans="3:29" ht="12.75">
      <c r="C15" s="2" t="s">
        <v>195</v>
      </c>
      <c r="AC15" s="18" t="s">
        <v>221</v>
      </c>
    </row>
    <row r="16" spans="29:34" ht="12.75">
      <c r="AC16" s="70" t="s">
        <v>215</v>
      </c>
      <c r="AD16" s="70"/>
      <c r="AE16" s="70"/>
      <c r="AF16" s="70"/>
      <c r="AG16" s="70"/>
      <c r="AH16" s="70"/>
    </row>
  </sheetData>
  <sheetProtection/>
  <mergeCells count="18">
    <mergeCell ref="AC16:AH16"/>
    <mergeCell ref="F5:J5"/>
    <mergeCell ref="F6:J6"/>
    <mergeCell ref="P5:T5"/>
    <mergeCell ref="P6:T6"/>
    <mergeCell ref="A4:E4"/>
    <mergeCell ref="A5:A7"/>
    <mergeCell ref="B5:B7"/>
    <mergeCell ref="C5:C7"/>
    <mergeCell ref="D5:D7"/>
    <mergeCell ref="K5:O5"/>
    <mergeCell ref="K6:O6"/>
    <mergeCell ref="AE5:AI5"/>
    <mergeCell ref="AE6:AI6"/>
    <mergeCell ref="U5:Y5"/>
    <mergeCell ref="U6:Y6"/>
    <mergeCell ref="Z5:AD5"/>
    <mergeCell ref="Z6:AD6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1"/>
  <sheetViews>
    <sheetView zoomScalePageLayoutView="0" workbookViewId="0" topLeftCell="A1">
      <selection activeCell="AB21" sqref="AB21"/>
    </sheetView>
  </sheetViews>
  <sheetFormatPr defaultColWidth="9.140625" defaultRowHeight="12.75"/>
  <cols>
    <col min="1" max="1" width="4.7109375" style="2" customWidth="1"/>
    <col min="2" max="2" width="13.7109375" style="2" customWidth="1"/>
    <col min="3" max="3" width="22.8515625" style="2" customWidth="1"/>
    <col min="4" max="4" width="12.00390625" style="2" customWidth="1"/>
    <col min="5" max="5" width="8.57421875" style="2" customWidth="1"/>
    <col min="6" max="35" width="4.8515625" style="2" customWidth="1"/>
    <col min="36" max="16384" width="9.140625" style="2" customWidth="1"/>
  </cols>
  <sheetData>
    <row r="1" spans="1:5" s="1" customFormat="1" ht="16.5" customHeight="1">
      <c r="A1" s="8" t="s">
        <v>0</v>
      </c>
      <c r="B1" s="8"/>
      <c r="C1" s="8"/>
      <c r="D1" s="8"/>
      <c r="E1" s="8"/>
    </row>
    <row r="2" spans="1:5" s="1" customFormat="1" ht="16.5" customHeight="1">
      <c r="A2" s="9" t="s">
        <v>166</v>
      </c>
      <c r="B2" s="9"/>
      <c r="C2" s="9"/>
      <c r="D2" s="9"/>
      <c r="E2" s="9"/>
    </row>
    <row r="3" spans="1:5" ht="26.25" customHeight="1">
      <c r="A3" s="20" t="s">
        <v>164</v>
      </c>
      <c r="B3" s="20"/>
      <c r="C3" s="20"/>
      <c r="D3" s="20"/>
      <c r="E3" s="20"/>
    </row>
    <row r="4" spans="1:5" s="3" customFormat="1" ht="21" customHeight="1">
      <c r="A4" s="74" t="s">
        <v>140</v>
      </c>
      <c r="B4" s="74"/>
      <c r="C4" s="74"/>
      <c r="D4" s="74"/>
      <c r="E4" s="74"/>
    </row>
    <row r="5" spans="1:35" ht="21" customHeight="1">
      <c r="A5" s="75" t="s">
        <v>3</v>
      </c>
      <c r="B5" s="75" t="s">
        <v>1</v>
      </c>
      <c r="C5" s="75" t="s">
        <v>4</v>
      </c>
      <c r="D5" s="75" t="s">
        <v>2</v>
      </c>
      <c r="E5" s="7" t="s">
        <v>8</v>
      </c>
      <c r="F5" s="71" t="s">
        <v>213</v>
      </c>
      <c r="G5" s="72"/>
      <c r="H5" s="72"/>
      <c r="I5" s="72"/>
      <c r="J5" s="73"/>
      <c r="K5" s="71" t="s">
        <v>138</v>
      </c>
      <c r="L5" s="72"/>
      <c r="M5" s="72"/>
      <c r="N5" s="72"/>
      <c r="O5" s="73"/>
      <c r="P5" s="71" t="s">
        <v>216</v>
      </c>
      <c r="Q5" s="72"/>
      <c r="R5" s="72"/>
      <c r="S5" s="72"/>
      <c r="T5" s="73"/>
      <c r="U5" s="71" t="s">
        <v>217</v>
      </c>
      <c r="V5" s="72"/>
      <c r="W5" s="72"/>
      <c r="X5" s="72"/>
      <c r="Y5" s="73"/>
      <c r="Z5" s="71" t="s">
        <v>218</v>
      </c>
      <c r="AA5" s="72"/>
      <c r="AB5" s="72"/>
      <c r="AC5" s="72"/>
      <c r="AD5" s="73"/>
      <c r="AE5" s="71" t="s">
        <v>219</v>
      </c>
      <c r="AF5" s="72"/>
      <c r="AG5" s="72"/>
      <c r="AH5" s="72"/>
      <c r="AI5" s="73"/>
    </row>
    <row r="6" spans="1:35" ht="21.75" customHeight="1">
      <c r="A6" s="76"/>
      <c r="B6" s="76"/>
      <c r="C6" s="76"/>
      <c r="D6" s="76"/>
      <c r="E6" s="7">
        <f>SUM(F6:AI6)</f>
        <v>13</v>
      </c>
      <c r="F6" s="71">
        <v>2</v>
      </c>
      <c r="G6" s="72"/>
      <c r="H6" s="72"/>
      <c r="I6" s="72"/>
      <c r="J6" s="73"/>
      <c r="K6" s="71">
        <v>3</v>
      </c>
      <c r="L6" s="72"/>
      <c r="M6" s="72"/>
      <c r="N6" s="72"/>
      <c r="O6" s="73"/>
      <c r="P6" s="71">
        <v>2</v>
      </c>
      <c r="Q6" s="72"/>
      <c r="R6" s="72"/>
      <c r="S6" s="72"/>
      <c r="T6" s="73"/>
      <c r="U6" s="71">
        <v>2</v>
      </c>
      <c r="V6" s="72"/>
      <c r="W6" s="72"/>
      <c r="X6" s="72"/>
      <c r="Y6" s="73"/>
      <c r="Z6" s="71">
        <v>2</v>
      </c>
      <c r="AA6" s="72"/>
      <c r="AB6" s="72"/>
      <c r="AC6" s="72"/>
      <c r="AD6" s="73"/>
      <c r="AE6" s="71">
        <v>2</v>
      </c>
      <c r="AF6" s="72"/>
      <c r="AG6" s="72"/>
      <c r="AH6" s="72"/>
      <c r="AI6" s="73"/>
    </row>
    <row r="7" spans="1:35" ht="21.75" customHeight="1">
      <c r="A7" s="77"/>
      <c r="B7" s="77"/>
      <c r="C7" s="77"/>
      <c r="D7" s="77"/>
      <c r="E7" s="7"/>
      <c r="F7" s="5" t="s">
        <v>5</v>
      </c>
      <c r="G7" s="5" t="s">
        <v>6</v>
      </c>
      <c r="H7" s="5" t="s">
        <v>7</v>
      </c>
      <c r="I7" s="5" t="s">
        <v>9</v>
      </c>
      <c r="J7" s="5" t="s">
        <v>10</v>
      </c>
      <c r="K7" s="5" t="s">
        <v>5</v>
      </c>
      <c r="L7" s="5" t="s">
        <v>6</v>
      </c>
      <c r="M7" s="5" t="s">
        <v>7</v>
      </c>
      <c r="N7" s="5" t="s">
        <v>9</v>
      </c>
      <c r="O7" s="5" t="s">
        <v>10</v>
      </c>
      <c r="P7" s="5" t="s">
        <v>5</v>
      </c>
      <c r="Q7" s="5" t="s">
        <v>6</v>
      </c>
      <c r="R7" s="5" t="s">
        <v>7</v>
      </c>
      <c r="S7" s="5" t="s">
        <v>9</v>
      </c>
      <c r="T7" s="5" t="s">
        <v>10</v>
      </c>
      <c r="U7" s="5" t="s">
        <v>5</v>
      </c>
      <c r="V7" s="5" t="s">
        <v>6</v>
      </c>
      <c r="W7" s="5" t="s">
        <v>7</v>
      </c>
      <c r="X7" s="5" t="s">
        <v>9</v>
      </c>
      <c r="Y7" s="5" t="s">
        <v>10</v>
      </c>
      <c r="Z7" s="5" t="s">
        <v>5</v>
      </c>
      <c r="AA7" s="5" t="s">
        <v>6</v>
      </c>
      <c r="AB7" s="5" t="s">
        <v>7</v>
      </c>
      <c r="AC7" s="5" t="s">
        <v>9</v>
      </c>
      <c r="AD7" s="5" t="s">
        <v>10</v>
      </c>
      <c r="AE7" s="5" t="s">
        <v>5</v>
      </c>
      <c r="AF7" s="5" t="s">
        <v>6</v>
      </c>
      <c r="AG7" s="5" t="s">
        <v>7</v>
      </c>
      <c r="AH7" s="5" t="s">
        <v>9</v>
      </c>
      <c r="AI7" s="5" t="s">
        <v>10</v>
      </c>
    </row>
    <row r="8" spans="1:35" ht="18" customHeight="1">
      <c r="A8" s="6">
        <v>1</v>
      </c>
      <c r="B8" s="26" t="s">
        <v>53</v>
      </c>
      <c r="C8" s="13" t="s">
        <v>54</v>
      </c>
      <c r="D8" s="28" t="s">
        <v>55</v>
      </c>
      <c r="E8" s="17">
        <f>(J8*$F$6+O8*$K$6+T8*$P$6+Y8*$U$6+AD8*$Z$6+AI8*$AE$6)/$E$6</f>
        <v>2.8461538461538463</v>
      </c>
      <c r="F8" s="10">
        <v>8</v>
      </c>
      <c r="G8" s="11">
        <v>7</v>
      </c>
      <c r="H8" s="16">
        <f>F8*0.4+G8*0.6</f>
        <v>7.4</v>
      </c>
      <c r="I8" s="14" t="str">
        <f>IF(H8&lt;4,"F",IF(H8&lt;5.5,"D",IF(H8&lt;7,"C",IF(H8&lt;8.5,"B","A"))))</f>
        <v>B</v>
      </c>
      <c r="J8" s="15" t="str">
        <f>IF(I8="A","4.0",IF(I8="B","3.0",IF(I8="C","2.0",IF(I8="D","1.0","0"))))</f>
        <v>3.0</v>
      </c>
      <c r="K8" s="10">
        <v>6.6</v>
      </c>
      <c r="L8" s="11">
        <v>8</v>
      </c>
      <c r="M8" s="16">
        <f>K8*0.4+L8*0.6</f>
        <v>7.4399999999999995</v>
      </c>
      <c r="N8" s="14" t="str">
        <f>IF(M8&lt;4,"F",IF(M8&lt;5.5,"D",IF(M8&lt;7,"C",IF(M8&lt;8.5,"B","A"))))</f>
        <v>B</v>
      </c>
      <c r="O8" s="15" t="str">
        <f>IF(N8="A","4.0",IF(N8="B","3.0",IF(N8="C","2.0",IF(N8="D","1.0","0"))))</f>
        <v>3.0</v>
      </c>
      <c r="P8" s="10">
        <v>8</v>
      </c>
      <c r="Q8" s="11">
        <v>7</v>
      </c>
      <c r="R8" s="16">
        <f>P8*0.4+Q8*0.6</f>
        <v>7.4</v>
      </c>
      <c r="S8" s="14" t="str">
        <f>IF(R8&lt;4,"F",IF(R8&lt;5.5,"D",IF(R8&lt;7,"C",IF(R8&lt;8.5,"B","A"))))</f>
        <v>B</v>
      </c>
      <c r="T8" s="15" t="str">
        <f>IF(S8="A","4.0",IF(S8="B","3.0",IF(S8="C","2.0",IF(S8="D","1.0","0"))))</f>
        <v>3.0</v>
      </c>
      <c r="U8" s="10">
        <v>8</v>
      </c>
      <c r="V8" s="11">
        <v>8</v>
      </c>
      <c r="W8" s="16">
        <f>U8*0.4+V8*0.6</f>
        <v>8</v>
      </c>
      <c r="X8" s="14" t="str">
        <f>IF(W8&lt;4,"F",IF(W8&lt;5.5,"D",IF(W8&lt;7,"C",IF(W8&lt;8.5,"B","A"))))</f>
        <v>B</v>
      </c>
      <c r="Y8" s="15" t="str">
        <f>IF(X8="A","4.0",IF(X8="B","3.0",IF(X8="C","2.0",IF(X8="D","1.0","0"))))</f>
        <v>3.0</v>
      </c>
      <c r="Z8" s="10">
        <v>7.2</v>
      </c>
      <c r="AA8" s="11">
        <v>7</v>
      </c>
      <c r="AB8" s="16">
        <f>Z8*0.4+AA8*0.6</f>
        <v>7.08</v>
      </c>
      <c r="AC8" s="14" t="str">
        <f>IF(AB8&lt;4,"F",IF(AB8&lt;5.5,"D",IF(AB8&lt;7,"C",IF(AB8&lt;8.5,"B","A"))))</f>
        <v>B</v>
      </c>
      <c r="AD8" s="15" t="str">
        <f>IF(AC8="A","4.0",IF(AC8="B","3.0",IF(AC8="C","2.0",IF(AC8="D","1.0","0"))))</f>
        <v>3.0</v>
      </c>
      <c r="AE8" s="10">
        <v>7</v>
      </c>
      <c r="AF8" s="11">
        <v>5</v>
      </c>
      <c r="AG8" s="16">
        <f>AE8*0.4+AF8*0.6</f>
        <v>5.800000000000001</v>
      </c>
      <c r="AH8" s="14" t="str">
        <f>IF(AG8&lt;4,"F",IF(AG8&lt;5.5,"D",IF(AG8&lt;7,"C",IF(AG8&lt;8.5,"B","A"))))</f>
        <v>C</v>
      </c>
      <c r="AI8" s="15" t="str">
        <f>IF(AH8="A","4.0",IF(AH8="B","3.0",IF(AH8="C","2.0",IF(AH8="D","1.0","0"))))</f>
        <v>2.0</v>
      </c>
    </row>
    <row r="9" spans="11:31" ht="12.75">
      <c r="K9" s="18"/>
      <c r="P9" s="18"/>
      <c r="U9" s="18"/>
      <c r="Z9" s="18"/>
      <c r="AE9" s="18"/>
    </row>
    <row r="10" spans="16:28" ht="12.75">
      <c r="P10" s="19"/>
      <c r="U10" s="19"/>
      <c r="Z10" s="19"/>
      <c r="AB10" s="18" t="s">
        <v>221</v>
      </c>
    </row>
    <row r="11" spans="28:33" ht="12.75">
      <c r="AB11" s="70" t="s">
        <v>215</v>
      </c>
      <c r="AC11" s="70"/>
      <c r="AD11" s="70"/>
      <c r="AE11" s="70"/>
      <c r="AF11" s="70"/>
      <c r="AG11" s="70"/>
    </row>
  </sheetData>
  <sheetProtection/>
  <mergeCells count="18">
    <mergeCell ref="AB11:AG11"/>
    <mergeCell ref="K5:O5"/>
    <mergeCell ref="K6:O6"/>
    <mergeCell ref="AE5:AI5"/>
    <mergeCell ref="AE6:AI6"/>
    <mergeCell ref="P5:T5"/>
    <mergeCell ref="P6:T6"/>
    <mergeCell ref="Z5:AD5"/>
    <mergeCell ref="Z6:AD6"/>
    <mergeCell ref="U5:Y5"/>
    <mergeCell ref="U6:Y6"/>
    <mergeCell ref="F5:J5"/>
    <mergeCell ref="F6:J6"/>
    <mergeCell ref="A4:E4"/>
    <mergeCell ref="A5:A7"/>
    <mergeCell ref="B5:B7"/>
    <mergeCell ref="C5:C7"/>
    <mergeCell ref="D5:D7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2"/>
  <sheetViews>
    <sheetView tabSelected="1" zoomScalePageLayoutView="0" workbookViewId="0" topLeftCell="A1">
      <selection activeCell="AL20" sqref="AL20"/>
    </sheetView>
  </sheetViews>
  <sheetFormatPr defaultColWidth="9.140625" defaultRowHeight="12.75"/>
  <cols>
    <col min="1" max="1" width="4.7109375" style="2" customWidth="1"/>
    <col min="2" max="2" width="12.140625" style="2" customWidth="1"/>
    <col min="3" max="3" width="24.28125" style="2" customWidth="1"/>
    <col min="4" max="4" width="12.00390625" style="33" customWidth="1"/>
    <col min="5" max="5" width="9.00390625" style="2" customWidth="1"/>
    <col min="6" max="35" width="4.421875" style="2" customWidth="1"/>
    <col min="36" max="16384" width="9.140625" style="2" customWidth="1"/>
  </cols>
  <sheetData>
    <row r="1" spans="1:5" s="1" customFormat="1" ht="16.5" customHeight="1">
      <c r="A1" s="8" t="s">
        <v>0</v>
      </c>
      <c r="B1" s="8"/>
      <c r="C1" s="8"/>
      <c r="D1" s="30"/>
      <c r="E1" s="8"/>
    </row>
    <row r="2" spans="1:5" s="1" customFormat="1" ht="16.5" customHeight="1">
      <c r="A2" s="9" t="s">
        <v>166</v>
      </c>
      <c r="B2" s="9"/>
      <c r="C2" s="9"/>
      <c r="D2" s="31"/>
      <c r="E2" s="9"/>
    </row>
    <row r="3" spans="1:7" ht="26.25" customHeight="1">
      <c r="A3" s="20" t="s">
        <v>165</v>
      </c>
      <c r="B3" s="20"/>
      <c r="C3" s="20"/>
      <c r="D3" s="32"/>
      <c r="E3" s="20"/>
      <c r="F3" s="60"/>
      <c r="G3" s="60"/>
    </row>
    <row r="4" spans="1:5" s="3" customFormat="1" ht="21" customHeight="1">
      <c r="A4" s="74" t="s">
        <v>141</v>
      </c>
      <c r="B4" s="74"/>
      <c r="C4" s="74"/>
      <c r="D4" s="74"/>
      <c r="E4" s="74"/>
    </row>
    <row r="5" spans="1:35" ht="21" customHeight="1">
      <c r="A5" s="75" t="s">
        <v>3</v>
      </c>
      <c r="B5" s="75" t="s">
        <v>1</v>
      </c>
      <c r="C5" s="75" t="s">
        <v>4</v>
      </c>
      <c r="D5" s="75" t="s">
        <v>2</v>
      </c>
      <c r="E5" s="7" t="s">
        <v>8</v>
      </c>
      <c r="F5" s="71" t="s">
        <v>135</v>
      </c>
      <c r="G5" s="72"/>
      <c r="H5" s="72"/>
      <c r="I5" s="72"/>
      <c r="J5" s="73"/>
      <c r="K5" s="71" t="s">
        <v>150</v>
      </c>
      <c r="L5" s="72"/>
      <c r="M5" s="72"/>
      <c r="N5" s="72"/>
      <c r="O5" s="73"/>
      <c r="P5" s="71" t="s">
        <v>159</v>
      </c>
      <c r="Q5" s="72"/>
      <c r="R5" s="72"/>
      <c r="S5" s="72"/>
      <c r="T5" s="73"/>
      <c r="U5" s="71" t="s">
        <v>160</v>
      </c>
      <c r="V5" s="72"/>
      <c r="W5" s="72"/>
      <c r="X5" s="72"/>
      <c r="Y5" s="73"/>
      <c r="Z5" s="71" t="s">
        <v>161</v>
      </c>
      <c r="AA5" s="72"/>
      <c r="AB5" s="72"/>
      <c r="AC5" s="72"/>
      <c r="AD5" s="73"/>
      <c r="AE5" s="71" t="s">
        <v>153</v>
      </c>
      <c r="AF5" s="72"/>
      <c r="AG5" s="72"/>
      <c r="AH5" s="72"/>
      <c r="AI5" s="73"/>
    </row>
    <row r="6" spans="1:35" ht="21.75" customHeight="1">
      <c r="A6" s="76"/>
      <c r="B6" s="76"/>
      <c r="C6" s="76"/>
      <c r="D6" s="76"/>
      <c r="E6" s="7">
        <f>SUM(F6:AI6)</f>
        <v>17</v>
      </c>
      <c r="F6" s="71">
        <v>3</v>
      </c>
      <c r="G6" s="72"/>
      <c r="H6" s="72"/>
      <c r="I6" s="72"/>
      <c r="J6" s="73"/>
      <c r="K6" s="71">
        <v>3</v>
      </c>
      <c r="L6" s="72"/>
      <c r="M6" s="72"/>
      <c r="N6" s="72"/>
      <c r="O6" s="73"/>
      <c r="P6" s="71">
        <v>3</v>
      </c>
      <c r="Q6" s="72"/>
      <c r="R6" s="72"/>
      <c r="S6" s="72"/>
      <c r="T6" s="73"/>
      <c r="U6" s="71">
        <v>3</v>
      </c>
      <c r="V6" s="72"/>
      <c r="W6" s="72"/>
      <c r="X6" s="72"/>
      <c r="Y6" s="73"/>
      <c r="Z6" s="71">
        <v>3</v>
      </c>
      <c r="AA6" s="72"/>
      <c r="AB6" s="72"/>
      <c r="AC6" s="72"/>
      <c r="AD6" s="73"/>
      <c r="AE6" s="71">
        <v>2</v>
      </c>
      <c r="AF6" s="72"/>
      <c r="AG6" s="72"/>
      <c r="AH6" s="72"/>
      <c r="AI6" s="73"/>
    </row>
    <row r="7" spans="1:35" ht="21.75" customHeight="1">
      <c r="A7" s="77"/>
      <c r="B7" s="77"/>
      <c r="C7" s="77"/>
      <c r="D7" s="77"/>
      <c r="E7" s="7"/>
      <c r="F7" s="5" t="s">
        <v>5</v>
      </c>
      <c r="G7" s="5" t="s">
        <v>6</v>
      </c>
      <c r="H7" s="5" t="s">
        <v>7</v>
      </c>
      <c r="I7" s="5" t="s">
        <v>9</v>
      </c>
      <c r="J7" s="5" t="s">
        <v>10</v>
      </c>
      <c r="K7" s="5" t="s">
        <v>5</v>
      </c>
      <c r="L7" s="5" t="s">
        <v>6</v>
      </c>
      <c r="M7" s="5" t="s">
        <v>7</v>
      </c>
      <c r="N7" s="5" t="s">
        <v>9</v>
      </c>
      <c r="O7" s="5" t="s">
        <v>10</v>
      </c>
      <c r="P7" s="5" t="s">
        <v>5</v>
      </c>
      <c r="Q7" s="5" t="s">
        <v>6</v>
      </c>
      <c r="R7" s="5" t="s">
        <v>7</v>
      </c>
      <c r="S7" s="5" t="s">
        <v>9</v>
      </c>
      <c r="T7" s="5" t="s">
        <v>10</v>
      </c>
      <c r="U7" s="5" t="s">
        <v>5</v>
      </c>
      <c r="V7" s="5" t="s">
        <v>6</v>
      </c>
      <c r="W7" s="5" t="s">
        <v>7</v>
      </c>
      <c r="X7" s="5" t="s">
        <v>9</v>
      </c>
      <c r="Y7" s="5" t="s">
        <v>10</v>
      </c>
      <c r="Z7" s="5" t="s">
        <v>5</v>
      </c>
      <c r="AA7" s="5" t="s">
        <v>6</v>
      </c>
      <c r="AB7" s="5" t="s">
        <v>7</v>
      </c>
      <c r="AC7" s="5" t="s">
        <v>9</v>
      </c>
      <c r="AD7" s="5" t="s">
        <v>10</v>
      </c>
      <c r="AE7" s="5" t="s">
        <v>5</v>
      </c>
      <c r="AF7" s="5" t="s">
        <v>6</v>
      </c>
      <c r="AG7" s="5" t="s">
        <v>7</v>
      </c>
      <c r="AH7" s="5" t="s">
        <v>9</v>
      </c>
      <c r="AI7" s="5" t="s">
        <v>10</v>
      </c>
    </row>
    <row r="8" spans="1:35" ht="18" customHeight="1">
      <c r="A8" s="6">
        <v>1</v>
      </c>
      <c r="B8" s="22" t="s">
        <v>76</v>
      </c>
      <c r="C8" s="13" t="s">
        <v>88</v>
      </c>
      <c r="D8" s="58" t="s">
        <v>89</v>
      </c>
      <c r="E8" s="17"/>
      <c r="F8" s="63">
        <v>9</v>
      </c>
      <c r="G8" s="64">
        <v>9</v>
      </c>
      <c r="H8" s="16">
        <f aca="true" t="shared" si="0" ref="H8:H19">F8*0.4+G8*0.6</f>
        <v>9</v>
      </c>
      <c r="I8" s="14" t="str">
        <f aca="true" t="shared" si="1" ref="I8:I19">IF(H8&lt;4,"F",IF(H8&lt;5.5,"D",IF(H8&lt;7,"C",IF(H8&lt;8.5,"B","A"))))</f>
        <v>A</v>
      </c>
      <c r="J8" s="15" t="str">
        <f aca="true" t="shared" si="2" ref="J8:J15">IF(I8="A","4.0",IF(I8="B","3.0",IF(I8="C","2.0",IF(I8="D","1.0","0"))))</f>
        <v>4.0</v>
      </c>
      <c r="K8" s="63">
        <v>7.6</v>
      </c>
      <c r="L8" s="64">
        <v>9</v>
      </c>
      <c r="M8" s="16">
        <f>K8*0.4+L8*0.6</f>
        <v>8.44</v>
      </c>
      <c r="N8" s="14" t="str">
        <f>IF(M8&lt;4,"F",IF(M8&lt;5.5,"D",IF(M8&lt;7,"C",IF(M8&lt;8.5,"B","A"))))</f>
        <v>B</v>
      </c>
      <c r="O8" s="15" t="str">
        <f>IF(N8="A","4.0",IF(N8="B","3.0",IF(N8="C","2.0",IF(N8="D","1.0","0"))))</f>
        <v>3.0</v>
      </c>
      <c r="P8" s="63">
        <v>8.1</v>
      </c>
      <c r="Q8" s="64">
        <v>8</v>
      </c>
      <c r="R8" s="16">
        <f>P8*0.4+Q8*0.6</f>
        <v>8.04</v>
      </c>
      <c r="S8" s="14" t="str">
        <f>IF(R8&lt;4,"F",IF(R8&lt;5.5,"D",IF(R8&lt;7,"C",IF(R8&lt;8.5,"B","A"))))</f>
        <v>B</v>
      </c>
      <c r="T8" s="15" t="str">
        <f>IF(S8="A","4.0",IF(S8="B","3.0",IF(S8="C","2.0",IF(S8="D","1.0","0"))))</f>
        <v>3.0</v>
      </c>
      <c r="U8" s="63">
        <v>9</v>
      </c>
      <c r="V8" s="64">
        <v>10</v>
      </c>
      <c r="W8" s="16">
        <f>U8*0.4+V8*0.6</f>
        <v>9.6</v>
      </c>
      <c r="X8" s="14" t="str">
        <f>IF(W8&lt;4,"F",IF(W8&lt;5.5,"D",IF(W8&lt;7,"C",IF(W8&lt;8.5,"B","A"))))</f>
        <v>A</v>
      </c>
      <c r="Y8" s="15" t="str">
        <f>IF(X8="A","4.0",IF(X8="B","3.0",IF(X8="C","2.0",IF(X8="D","1.0","0"))))</f>
        <v>4.0</v>
      </c>
      <c r="Z8" s="63">
        <v>9</v>
      </c>
      <c r="AA8" s="64">
        <v>9</v>
      </c>
      <c r="AB8" s="16">
        <f>Z8*0.4+AA8*0.6</f>
        <v>9</v>
      </c>
      <c r="AC8" s="14" t="str">
        <f>IF(AB8&lt;4,"F",IF(AB8&lt;5.5,"D",IF(AB8&lt;7,"C",IF(AB8&lt;8.5,"B","A"))))</f>
        <v>A</v>
      </c>
      <c r="AD8" s="15" t="str">
        <f>IF(AC8="A","4.0",IF(AC8="B","3.0",IF(AC8="C","2.0",IF(AC8="D","1.0","0"))))</f>
        <v>4.0</v>
      </c>
      <c r="AE8" s="63">
        <v>9</v>
      </c>
      <c r="AF8" s="64">
        <v>9</v>
      </c>
      <c r="AG8" s="16">
        <f>AE8*0.4+AF8*0.6</f>
        <v>9</v>
      </c>
      <c r="AH8" s="14" t="str">
        <f>IF(AG8&lt;4,"F",IF(AG8&lt;5.5,"D",IF(AG8&lt;7,"C",IF(AG8&lt;8.5,"B","A"))))</f>
        <v>A</v>
      </c>
      <c r="AI8" s="15" t="str">
        <f>IF(AH8="A","4.0",IF(AH8="B","3.0",IF(AH8="C","2.0",IF(AH8="D","1.0","0"))))</f>
        <v>4.0</v>
      </c>
    </row>
    <row r="9" spans="1:35" ht="18" customHeight="1">
      <c r="A9" s="6">
        <v>2</v>
      </c>
      <c r="B9" s="22" t="s">
        <v>77</v>
      </c>
      <c r="C9" s="13" t="s">
        <v>15</v>
      </c>
      <c r="D9" s="58" t="s">
        <v>90</v>
      </c>
      <c r="E9" s="17">
        <f>(T9*$P$6)/$P$6</f>
        <v>3</v>
      </c>
      <c r="F9" s="63">
        <v>8.7</v>
      </c>
      <c r="G9" s="64">
        <v>9</v>
      </c>
      <c r="H9" s="16">
        <f t="shared" si="0"/>
        <v>8.879999999999999</v>
      </c>
      <c r="I9" s="14" t="str">
        <f t="shared" si="1"/>
        <v>A</v>
      </c>
      <c r="J9" s="15" t="str">
        <f t="shared" si="2"/>
        <v>4.0</v>
      </c>
      <c r="K9" s="63">
        <v>8</v>
      </c>
      <c r="L9" s="64">
        <v>9</v>
      </c>
      <c r="M9" s="16">
        <f aca="true" t="shared" si="3" ref="M9:M19">K9*0.4+L9*0.6</f>
        <v>8.6</v>
      </c>
      <c r="N9" s="14" t="str">
        <f aca="true" t="shared" si="4" ref="N9:N19">IF(M9&lt;4,"F",IF(M9&lt;5.5,"D",IF(M9&lt;7,"C",IF(M9&lt;8.5,"B","A"))))</f>
        <v>A</v>
      </c>
      <c r="O9" s="15" t="str">
        <f aca="true" t="shared" si="5" ref="O9:O19">IF(N9="A","4.0",IF(N9="B","3.0",IF(N9="C","2.0",IF(N9="D","1.0","0"))))</f>
        <v>4.0</v>
      </c>
      <c r="P9" s="10">
        <v>7.7</v>
      </c>
      <c r="Q9" s="11">
        <v>8</v>
      </c>
      <c r="R9" s="16">
        <f aca="true" t="shared" si="6" ref="R9:R19">P9*0.4+Q9*0.6</f>
        <v>7.88</v>
      </c>
      <c r="S9" s="14" t="str">
        <f aca="true" t="shared" si="7" ref="S9:S19">IF(R9&lt;4,"F",IF(R9&lt;5.5,"D",IF(R9&lt;7,"C",IF(R9&lt;8.5,"B","A"))))</f>
        <v>B</v>
      </c>
      <c r="T9" s="15" t="str">
        <f aca="true" t="shared" si="8" ref="T9:T19">IF(S9="A","4.0",IF(S9="B","3.0",IF(S9="C","2.0",IF(S9="D","1.0","0"))))</f>
        <v>3.0</v>
      </c>
      <c r="U9" s="63">
        <v>8.4</v>
      </c>
      <c r="V9" s="64">
        <v>9</v>
      </c>
      <c r="W9" s="16">
        <f aca="true" t="shared" si="9" ref="W9:W19">U9*0.4+V9*0.6</f>
        <v>8.76</v>
      </c>
      <c r="X9" s="14" t="str">
        <f aca="true" t="shared" si="10" ref="X9:X19">IF(W9&lt;4,"F",IF(W9&lt;5.5,"D",IF(W9&lt;7,"C",IF(W9&lt;8.5,"B","A"))))</f>
        <v>A</v>
      </c>
      <c r="Y9" s="15" t="str">
        <f aca="true" t="shared" si="11" ref="Y9:Y19">IF(X9="A","4.0",IF(X9="B","3.0",IF(X9="C","2.0",IF(X9="D","1.0","0"))))</f>
        <v>4.0</v>
      </c>
      <c r="Z9" s="63">
        <v>8.4</v>
      </c>
      <c r="AA9" s="64">
        <v>8</v>
      </c>
      <c r="AB9" s="16">
        <f aca="true" t="shared" si="12" ref="AB9:AB19">Z9*0.4+AA9*0.6</f>
        <v>8.16</v>
      </c>
      <c r="AC9" s="14" t="str">
        <f aca="true" t="shared" si="13" ref="AC9:AC19">IF(AB9&lt;4,"F",IF(AB9&lt;5.5,"D",IF(AB9&lt;7,"C",IF(AB9&lt;8.5,"B","A"))))</f>
        <v>B</v>
      </c>
      <c r="AD9" s="15" t="str">
        <f aca="true" t="shared" si="14" ref="AD9:AD19">IF(AC9="A","4.0",IF(AC9="B","3.0",IF(AC9="C","2.0",IF(AC9="D","1.0","0"))))</f>
        <v>3.0</v>
      </c>
      <c r="AE9" s="63">
        <v>8.7</v>
      </c>
      <c r="AF9" s="64">
        <v>9</v>
      </c>
      <c r="AG9" s="16">
        <f aca="true" t="shared" si="15" ref="AG9:AG19">AE9*0.4+AF9*0.6</f>
        <v>8.879999999999999</v>
      </c>
      <c r="AH9" s="14" t="str">
        <f aca="true" t="shared" si="16" ref="AH9:AH19">IF(AG9&lt;4,"F",IF(AG9&lt;5.5,"D",IF(AG9&lt;7,"C",IF(AG9&lt;8.5,"B","A"))))</f>
        <v>A</v>
      </c>
      <c r="AI9" s="15" t="str">
        <f aca="true" t="shared" si="17" ref="AI9:AI19">IF(AH9="A","4.0",IF(AH9="B","3.0",IF(AH9="C","2.0",IF(AH9="D","1.0","0"))))</f>
        <v>4.0</v>
      </c>
    </row>
    <row r="10" spans="1:38" ht="18" customHeight="1">
      <c r="A10" s="6">
        <v>3</v>
      </c>
      <c r="B10" s="22" t="s">
        <v>78</v>
      </c>
      <c r="C10" s="13" t="s">
        <v>91</v>
      </c>
      <c r="D10" s="58" t="s">
        <v>92</v>
      </c>
      <c r="E10" s="17">
        <f>(J10*$F$6+O10*$K$6+T10*$P$6+Y10*$U$6+AD10*$Z$6+AI10*$AE$6)/$E$6</f>
        <v>3.2941176470588234</v>
      </c>
      <c r="F10" s="10">
        <v>8.1</v>
      </c>
      <c r="G10" s="11">
        <v>7</v>
      </c>
      <c r="H10" s="16">
        <f t="shared" si="0"/>
        <v>7.44</v>
      </c>
      <c r="I10" s="14" t="str">
        <f t="shared" si="1"/>
        <v>B</v>
      </c>
      <c r="J10" s="15" t="str">
        <f t="shared" si="2"/>
        <v>3.0</v>
      </c>
      <c r="K10" s="10">
        <v>7.9</v>
      </c>
      <c r="L10" s="11">
        <v>8</v>
      </c>
      <c r="M10" s="16">
        <f t="shared" si="3"/>
        <v>7.96</v>
      </c>
      <c r="N10" s="14" t="str">
        <f t="shared" si="4"/>
        <v>B</v>
      </c>
      <c r="O10" s="15" t="str">
        <f t="shared" si="5"/>
        <v>3.0</v>
      </c>
      <c r="P10" s="10">
        <v>7.3</v>
      </c>
      <c r="Q10" s="11">
        <v>6</v>
      </c>
      <c r="R10" s="16">
        <f t="shared" si="6"/>
        <v>6.52</v>
      </c>
      <c r="S10" s="14" t="str">
        <f t="shared" si="7"/>
        <v>C</v>
      </c>
      <c r="T10" s="15" t="str">
        <f t="shared" si="8"/>
        <v>2.0</v>
      </c>
      <c r="U10" s="10">
        <v>8.7</v>
      </c>
      <c r="V10" s="11">
        <v>10</v>
      </c>
      <c r="W10" s="16">
        <f t="shared" si="9"/>
        <v>9.48</v>
      </c>
      <c r="X10" s="14" t="str">
        <f t="shared" si="10"/>
        <v>A</v>
      </c>
      <c r="Y10" s="15" t="str">
        <f t="shared" si="11"/>
        <v>4.0</v>
      </c>
      <c r="Z10" s="10">
        <v>8.4</v>
      </c>
      <c r="AA10" s="11">
        <v>9</v>
      </c>
      <c r="AB10" s="16">
        <f t="shared" si="12"/>
        <v>8.76</v>
      </c>
      <c r="AC10" s="14" t="str">
        <f t="shared" si="13"/>
        <v>A</v>
      </c>
      <c r="AD10" s="15" t="str">
        <f t="shared" si="14"/>
        <v>4.0</v>
      </c>
      <c r="AE10" s="10">
        <v>8.6</v>
      </c>
      <c r="AF10" s="11">
        <v>9</v>
      </c>
      <c r="AG10" s="16">
        <f t="shared" si="15"/>
        <v>8.84</v>
      </c>
      <c r="AH10" s="14" t="str">
        <f t="shared" si="16"/>
        <v>A</v>
      </c>
      <c r="AI10" s="15" t="str">
        <f t="shared" si="17"/>
        <v>4.0</v>
      </c>
      <c r="AL10" s="51"/>
    </row>
    <row r="11" spans="1:35" ht="18" customHeight="1">
      <c r="A11" s="6">
        <v>4</v>
      </c>
      <c r="B11" s="22" t="s">
        <v>79</v>
      </c>
      <c r="C11" s="13" t="s">
        <v>93</v>
      </c>
      <c r="D11" s="58" t="s">
        <v>94</v>
      </c>
      <c r="E11" s="17">
        <f aca="true" t="shared" si="18" ref="E11:E19">(J11*$F$6+O11*$K$6+T11*$P$6+Y11*$U$6+AD11*$Z$6+AI11*$AE$6)/$E$6</f>
        <v>3.6470588235294117</v>
      </c>
      <c r="F11" s="10">
        <v>8.1</v>
      </c>
      <c r="G11" s="11">
        <v>9</v>
      </c>
      <c r="H11" s="16">
        <f t="shared" si="0"/>
        <v>8.64</v>
      </c>
      <c r="I11" s="14" t="str">
        <f t="shared" si="1"/>
        <v>A</v>
      </c>
      <c r="J11" s="15" t="str">
        <f t="shared" si="2"/>
        <v>4.0</v>
      </c>
      <c r="K11" s="10">
        <v>7.7</v>
      </c>
      <c r="L11" s="11">
        <v>7</v>
      </c>
      <c r="M11" s="16">
        <f t="shared" si="3"/>
        <v>7.28</v>
      </c>
      <c r="N11" s="14" t="str">
        <f t="shared" si="4"/>
        <v>B</v>
      </c>
      <c r="O11" s="15" t="str">
        <f t="shared" si="5"/>
        <v>3.0</v>
      </c>
      <c r="P11" s="10">
        <v>7.7</v>
      </c>
      <c r="Q11" s="11">
        <v>8</v>
      </c>
      <c r="R11" s="16">
        <f t="shared" si="6"/>
        <v>7.88</v>
      </c>
      <c r="S11" s="14" t="str">
        <f t="shared" si="7"/>
        <v>B</v>
      </c>
      <c r="T11" s="15" t="str">
        <f t="shared" si="8"/>
        <v>3.0</v>
      </c>
      <c r="U11" s="10">
        <v>9.1</v>
      </c>
      <c r="V11" s="11">
        <v>9</v>
      </c>
      <c r="W11" s="16">
        <f t="shared" si="9"/>
        <v>9.04</v>
      </c>
      <c r="X11" s="14" t="str">
        <f t="shared" si="10"/>
        <v>A</v>
      </c>
      <c r="Y11" s="15" t="str">
        <f t="shared" si="11"/>
        <v>4.0</v>
      </c>
      <c r="Z11" s="10">
        <v>8.2</v>
      </c>
      <c r="AA11" s="11">
        <v>9</v>
      </c>
      <c r="AB11" s="16">
        <f t="shared" si="12"/>
        <v>8.68</v>
      </c>
      <c r="AC11" s="14" t="str">
        <f t="shared" si="13"/>
        <v>A</v>
      </c>
      <c r="AD11" s="15" t="str">
        <f t="shared" si="14"/>
        <v>4.0</v>
      </c>
      <c r="AE11" s="10">
        <v>8.7</v>
      </c>
      <c r="AF11" s="11">
        <v>9</v>
      </c>
      <c r="AG11" s="16">
        <f t="shared" si="15"/>
        <v>8.879999999999999</v>
      </c>
      <c r="AH11" s="14" t="str">
        <f t="shared" si="16"/>
        <v>A</v>
      </c>
      <c r="AI11" s="15" t="str">
        <f t="shared" si="17"/>
        <v>4.0</v>
      </c>
    </row>
    <row r="12" spans="1:35" ht="18" customHeight="1">
      <c r="A12" s="6">
        <v>5</v>
      </c>
      <c r="B12" s="22" t="s">
        <v>80</v>
      </c>
      <c r="C12" s="13" t="s">
        <v>95</v>
      </c>
      <c r="D12" s="58" t="s">
        <v>96</v>
      </c>
      <c r="E12" s="17">
        <f t="shared" si="18"/>
        <v>3.6470588235294117</v>
      </c>
      <c r="F12" s="10">
        <v>8.7</v>
      </c>
      <c r="G12" s="11">
        <v>9</v>
      </c>
      <c r="H12" s="16">
        <f t="shared" si="0"/>
        <v>8.879999999999999</v>
      </c>
      <c r="I12" s="14" t="str">
        <f t="shared" si="1"/>
        <v>A</v>
      </c>
      <c r="J12" s="15" t="str">
        <f t="shared" si="2"/>
        <v>4.0</v>
      </c>
      <c r="K12" s="10">
        <v>7.7</v>
      </c>
      <c r="L12" s="11">
        <v>7</v>
      </c>
      <c r="M12" s="16">
        <f t="shared" si="3"/>
        <v>7.28</v>
      </c>
      <c r="N12" s="14" t="str">
        <f t="shared" si="4"/>
        <v>B</v>
      </c>
      <c r="O12" s="15" t="str">
        <f t="shared" si="5"/>
        <v>3.0</v>
      </c>
      <c r="P12" s="10">
        <v>7.1</v>
      </c>
      <c r="Q12" s="11">
        <v>7</v>
      </c>
      <c r="R12" s="16">
        <f t="shared" si="6"/>
        <v>7.04</v>
      </c>
      <c r="S12" s="14" t="str">
        <f t="shared" si="7"/>
        <v>B</v>
      </c>
      <c r="T12" s="15" t="str">
        <f t="shared" si="8"/>
        <v>3.0</v>
      </c>
      <c r="U12" s="10">
        <v>9.3</v>
      </c>
      <c r="V12" s="11">
        <v>10</v>
      </c>
      <c r="W12" s="16">
        <f t="shared" si="9"/>
        <v>9.72</v>
      </c>
      <c r="X12" s="14" t="str">
        <f t="shared" si="10"/>
        <v>A</v>
      </c>
      <c r="Y12" s="15" t="str">
        <f t="shared" si="11"/>
        <v>4.0</v>
      </c>
      <c r="Z12" s="10">
        <v>8.6</v>
      </c>
      <c r="AA12" s="11">
        <v>9</v>
      </c>
      <c r="AB12" s="16">
        <f t="shared" si="12"/>
        <v>8.84</v>
      </c>
      <c r="AC12" s="14" t="str">
        <f t="shared" si="13"/>
        <v>A</v>
      </c>
      <c r="AD12" s="15" t="str">
        <f t="shared" si="14"/>
        <v>4.0</v>
      </c>
      <c r="AE12" s="10">
        <v>9</v>
      </c>
      <c r="AF12" s="11">
        <v>9</v>
      </c>
      <c r="AG12" s="16">
        <f t="shared" si="15"/>
        <v>9</v>
      </c>
      <c r="AH12" s="14" t="str">
        <f t="shared" si="16"/>
        <v>A</v>
      </c>
      <c r="AI12" s="15" t="str">
        <f t="shared" si="17"/>
        <v>4.0</v>
      </c>
    </row>
    <row r="13" spans="1:35" ht="18" customHeight="1">
      <c r="A13" s="6">
        <v>6</v>
      </c>
      <c r="B13" s="22" t="s">
        <v>81</v>
      </c>
      <c r="C13" s="13" t="s">
        <v>16</v>
      </c>
      <c r="D13" s="58" t="s">
        <v>97</v>
      </c>
      <c r="E13" s="17">
        <f>(J13*$F$6+O13*$K$6+T13*$P$6+AD13*$Z$6+AI13*$AE$6)/14</f>
        <v>2.7857142857142856</v>
      </c>
      <c r="F13" s="10">
        <v>7.3</v>
      </c>
      <c r="G13" s="11">
        <v>7</v>
      </c>
      <c r="H13" s="16">
        <f t="shared" si="0"/>
        <v>7.12</v>
      </c>
      <c r="I13" s="14" t="str">
        <f t="shared" si="1"/>
        <v>B</v>
      </c>
      <c r="J13" s="15" t="str">
        <f t="shared" si="2"/>
        <v>3.0</v>
      </c>
      <c r="K13" s="10">
        <v>8</v>
      </c>
      <c r="L13" s="11">
        <v>8</v>
      </c>
      <c r="M13" s="16">
        <f t="shared" si="3"/>
        <v>8</v>
      </c>
      <c r="N13" s="14" t="str">
        <f t="shared" si="4"/>
        <v>B</v>
      </c>
      <c r="O13" s="15" t="str">
        <f t="shared" si="5"/>
        <v>3.0</v>
      </c>
      <c r="P13" s="10">
        <v>6.7</v>
      </c>
      <c r="Q13" s="11">
        <v>6</v>
      </c>
      <c r="R13" s="16">
        <f t="shared" si="6"/>
        <v>6.279999999999999</v>
      </c>
      <c r="S13" s="14" t="str">
        <f t="shared" si="7"/>
        <v>C</v>
      </c>
      <c r="T13" s="15" t="str">
        <f t="shared" si="8"/>
        <v>2.0</v>
      </c>
      <c r="U13" s="63">
        <v>7</v>
      </c>
      <c r="V13" s="64">
        <v>9</v>
      </c>
      <c r="W13" s="16">
        <f t="shared" si="9"/>
        <v>8.2</v>
      </c>
      <c r="X13" s="14" t="str">
        <f t="shared" si="10"/>
        <v>B</v>
      </c>
      <c r="Y13" s="15" t="str">
        <f t="shared" si="11"/>
        <v>3.0</v>
      </c>
      <c r="Z13" s="10">
        <v>7.2</v>
      </c>
      <c r="AA13" s="11">
        <v>7</v>
      </c>
      <c r="AB13" s="16">
        <f t="shared" si="12"/>
        <v>7.08</v>
      </c>
      <c r="AC13" s="14" t="str">
        <f t="shared" si="13"/>
        <v>B</v>
      </c>
      <c r="AD13" s="15" t="str">
        <f t="shared" si="14"/>
        <v>3.0</v>
      </c>
      <c r="AE13" s="10">
        <v>8</v>
      </c>
      <c r="AF13" s="11">
        <v>8</v>
      </c>
      <c r="AG13" s="16">
        <f t="shared" si="15"/>
        <v>8</v>
      </c>
      <c r="AH13" s="14" t="str">
        <f t="shared" si="16"/>
        <v>B</v>
      </c>
      <c r="AI13" s="15" t="str">
        <f t="shared" si="17"/>
        <v>3.0</v>
      </c>
    </row>
    <row r="14" spans="1:35" ht="18" customHeight="1">
      <c r="A14" s="6">
        <v>7</v>
      </c>
      <c r="B14" s="22" t="s">
        <v>82</v>
      </c>
      <c r="C14" s="13" t="s">
        <v>98</v>
      </c>
      <c r="D14" s="58" t="s">
        <v>99</v>
      </c>
      <c r="E14" s="17">
        <f t="shared" si="18"/>
        <v>2.823529411764706</v>
      </c>
      <c r="F14" s="10">
        <v>8.1</v>
      </c>
      <c r="G14" s="11">
        <v>8</v>
      </c>
      <c r="H14" s="16">
        <f t="shared" si="0"/>
        <v>8.04</v>
      </c>
      <c r="I14" s="14" t="str">
        <f t="shared" si="1"/>
        <v>B</v>
      </c>
      <c r="J14" s="15" t="str">
        <f t="shared" si="2"/>
        <v>3.0</v>
      </c>
      <c r="K14" s="10">
        <v>7.6</v>
      </c>
      <c r="L14" s="11">
        <v>8</v>
      </c>
      <c r="M14" s="16">
        <f t="shared" si="3"/>
        <v>7.84</v>
      </c>
      <c r="N14" s="14" t="str">
        <f t="shared" si="4"/>
        <v>B</v>
      </c>
      <c r="O14" s="15" t="str">
        <f t="shared" si="5"/>
        <v>3.0</v>
      </c>
      <c r="P14" s="10">
        <v>6.7</v>
      </c>
      <c r="Q14" s="11">
        <v>6</v>
      </c>
      <c r="R14" s="16">
        <f t="shared" si="6"/>
        <v>6.279999999999999</v>
      </c>
      <c r="S14" s="14" t="str">
        <f t="shared" si="7"/>
        <v>C</v>
      </c>
      <c r="T14" s="15" t="str">
        <f t="shared" si="8"/>
        <v>2.0</v>
      </c>
      <c r="U14" s="10">
        <v>8.7</v>
      </c>
      <c r="V14" s="11">
        <v>8</v>
      </c>
      <c r="W14" s="16">
        <f t="shared" si="9"/>
        <v>8.28</v>
      </c>
      <c r="X14" s="14" t="str">
        <f t="shared" si="10"/>
        <v>B</v>
      </c>
      <c r="Y14" s="15" t="str">
        <f t="shared" si="11"/>
        <v>3.0</v>
      </c>
      <c r="Z14" s="10">
        <v>8.2</v>
      </c>
      <c r="AA14" s="11">
        <v>8</v>
      </c>
      <c r="AB14" s="16">
        <f t="shared" si="12"/>
        <v>8.08</v>
      </c>
      <c r="AC14" s="14" t="str">
        <f t="shared" si="13"/>
        <v>B</v>
      </c>
      <c r="AD14" s="15" t="str">
        <f t="shared" si="14"/>
        <v>3.0</v>
      </c>
      <c r="AE14" s="10">
        <v>8.1</v>
      </c>
      <c r="AF14" s="11">
        <v>8</v>
      </c>
      <c r="AG14" s="16">
        <f t="shared" si="15"/>
        <v>8.04</v>
      </c>
      <c r="AH14" s="14" t="str">
        <f t="shared" si="16"/>
        <v>B</v>
      </c>
      <c r="AI14" s="15" t="str">
        <f t="shared" si="17"/>
        <v>3.0</v>
      </c>
    </row>
    <row r="15" spans="1:35" ht="18" customHeight="1">
      <c r="A15" s="6">
        <v>8</v>
      </c>
      <c r="B15" s="22" t="s">
        <v>83</v>
      </c>
      <c r="C15" s="13" t="s">
        <v>100</v>
      </c>
      <c r="D15" s="58" t="s">
        <v>101</v>
      </c>
      <c r="E15" s="17">
        <f t="shared" si="18"/>
        <v>2.176470588235294</v>
      </c>
      <c r="F15" s="10">
        <v>6</v>
      </c>
      <c r="G15" s="11">
        <v>6</v>
      </c>
      <c r="H15" s="16">
        <f t="shared" si="0"/>
        <v>6</v>
      </c>
      <c r="I15" s="14" t="str">
        <f t="shared" si="1"/>
        <v>C</v>
      </c>
      <c r="J15" s="15" t="str">
        <f t="shared" si="2"/>
        <v>2.0</v>
      </c>
      <c r="K15" s="10">
        <v>7.6</v>
      </c>
      <c r="L15" s="11">
        <v>7</v>
      </c>
      <c r="M15" s="16">
        <f t="shared" si="3"/>
        <v>7.24</v>
      </c>
      <c r="N15" s="14" t="str">
        <f t="shared" si="4"/>
        <v>B</v>
      </c>
      <c r="O15" s="15" t="str">
        <f t="shared" si="5"/>
        <v>3.0</v>
      </c>
      <c r="P15" s="10">
        <v>6.4</v>
      </c>
      <c r="Q15" s="11">
        <v>6</v>
      </c>
      <c r="R15" s="16">
        <f t="shared" si="6"/>
        <v>6.16</v>
      </c>
      <c r="S15" s="14" t="str">
        <f t="shared" si="7"/>
        <v>C</v>
      </c>
      <c r="T15" s="15" t="str">
        <f t="shared" si="8"/>
        <v>2.0</v>
      </c>
      <c r="U15" s="10">
        <v>6.7</v>
      </c>
      <c r="V15" s="11">
        <v>6</v>
      </c>
      <c r="W15" s="16">
        <f t="shared" si="9"/>
        <v>6.279999999999999</v>
      </c>
      <c r="X15" s="14" t="str">
        <f t="shared" si="10"/>
        <v>C</v>
      </c>
      <c r="Y15" s="15" t="str">
        <f t="shared" si="11"/>
        <v>2.0</v>
      </c>
      <c r="Z15" s="10">
        <v>6.2</v>
      </c>
      <c r="AA15" s="11">
        <v>6</v>
      </c>
      <c r="AB15" s="16">
        <f t="shared" si="12"/>
        <v>6.08</v>
      </c>
      <c r="AC15" s="14" t="str">
        <f t="shared" si="13"/>
        <v>C</v>
      </c>
      <c r="AD15" s="15" t="str">
        <f t="shared" si="14"/>
        <v>2.0</v>
      </c>
      <c r="AE15" s="10">
        <v>6.9</v>
      </c>
      <c r="AF15" s="11">
        <v>7</v>
      </c>
      <c r="AG15" s="16">
        <f t="shared" si="15"/>
        <v>6.960000000000001</v>
      </c>
      <c r="AH15" s="14" t="str">
        <f t="shared" si="16"/>
        <v>C</v>
      </c>
      <c r="AI15" s="15" t="str">
        <f t="shared" si="17"/>
        <v>2.0</v>
      </c>
    </row>
    <row r="16" spans="1:35" ht="18" customHeight="1">
      <c r="A16" s="6">
        <v>9</v>
      </c>
      <c r="B16" s="22" t="s">
        <v>84</v>
      </c>
      <c r="C16" s="13" t="s">
        <v>102</v>
      </c>
      <c r="D16" s="58" t="s">
        <v>103</v>
      </c>
      <c r="E16" s="17">
        <f t="shared" si="18"/>
        <v>1.2941176470588236</v>
      </c>
      <c r="F16" s="10">
        <v>6</v>
      </c>
      <c r="G16" s="11">
        <v>6</v>
      </c>
      <c r="H16" s="16">
        <f t="shared" si="0"/>
        <v>6</v>
      </c>
      <c r="I16" s="14" t="str">
        <f t="shared" si="1"/>
        <v>C</v>
      </c>
      <c r="J16" s="15" t="str">
        <f>IF(I16="A","4.0",IF(I16="B","3.0",IF(I16="C","2.0",IF(I16="D","1.0","0"))))</f>
        <v>2.0</v>
      </c>
      <c r="K16" s="10"/>
      <c r="L16" s="11"/>
      <c r="M16" s="16">
        <f t="shared" si="3"/>
        <v>0</v>
      </c>
      <c r="N16" s="14" t="str">
        <f t="shared" si="4"/>
        <v>F</v>
      </c>
      <c r="O16" s="15" t="str">
        <f t="shared" si="5"/>
        <v>0</v>
      </c>
      <c r="P16" s="10"/>
      <c r="Q16" s="11"/>
      <c r="R16" s="16">
        <f t="shared" si="6"/>
        <v>0</v>
      </c>
      <c r="S16" s="14" t="str">
        <f t="shared" si="7"/>
        <v>F</v>
      </c>
      <c r="T16" s="15" t="str">
        <f t="shared" si="8"/>
        <v>0</v>
      </c>
      <c r="U16" s="10">
        <v>6.4</v>
      </c>
      <c r="V16" s="11">
        <v>6</v>
      </c>
      <c r="W16" s="16">
        <f t="shared" si="9"/>
        <v>6.16</v>
      </c>
      <c r="X16" s="14" t="str">
        <f t="shared" si="10"/>
        <v>C</v>
      </c>
      <c r="Y16" s="15" t="str">
        <f t="shared" si="11"/>
        <v>2.0</v>
      </c>
      <c r="Z16" s="10">
        <v>6</v>
      </c>
      <c r="AA16" s="11">
        <v>6</v>
      </c>
      <c r="AB16" s="16">
        <f t="shared" si="12"/>
        <v>6</v>
      </c>
      <c r="AC16" s="14" t="str">
        <f t="shared" si="13"/>
        <v>C</v>
      </c>
      <c r="AD16" s="15" t="str">
        <f t="shared" si="14"/>
        <v>2.0</v>
      </c>
      <c r="AE16" s="10">
        <v>6.3</v>
      </c>
      <c r="AF16" s="11">
        <v>6</v>
      </c>
      <c r="AG16" s="16">
        <f t="shared" si="15"/>
        <v>6.119999999999999</v>
      </c>
      <c r="AH16" s="14" t="str">
        <f t="shared" si="16"/>
        <v>C</v>
      </c>
      <c r="AI16" s="15" t="str">
        <f t="shared" si="17"/>
        <v>2.0</v>
      </c>
    </row>
    <row r="17" spans="1:35" ht="18" customHeight="1">
      <c r="A17" s="6">
        <v>10</v>
      </c>
      <c r="B17" s="24" t="s">
        <v>85</v>
      </c>
      <c r="C17" s="13" t="s">
        <v>105</v>
      </c>
      <c r="D17" s="58" t="s">
        <v>106</v>
      </c>
      <c r="E17" s="17">
        <f t="shared" si="18"/>
        <v>0.5294117647058824</v>
      </c>
      <c r="F17" s="10"/>
      <c r="G17" s="11"/>
      <c r="H17" s="16">
        <f t="shared" si="0"/>
        <v>0</v>
      </c>
      <c r="I17" s="14" t="str">
        <f t="shared" si="1"/>
        <v>F</v>
      </c>
      <c r="J17" s="15" t="str">
        <f>IF(I17="A","4.0",IF(I17="B","3.0",IF(I17="C","2.0",IF(I17="D","1.0","0"))))</f>
        <v>0</v>
      </c>
      <c r="K17" s="10">
        <v>7.3</v>
      </c>
      <c r="L17" s="11">
        <v>7</v>
      </c>
      <c r="M17" s="16">
        <f t="shared" si="3"/>
        <v>7.12</v>
      </c>
      <c r="N17" s="14" t="str">
        <f t="shared" si="4"/>
        <v>B</v>
      </c>
      <c r="O17" s="15" t="str">
        <f t="shared" si="5"/>
        <v>3.0</v>
      </c>
      <c r="P17" s="10"/>
      <c r="Q17" s="11"/>
      <c r="R17" s="16">
        <f t="shared" si="6"/>
        <v>0</v>
      </c>
      <c r="S17" s="14" t="str">
        <f t="shared" si="7"/>
        <v>F</v>
      </c>
      <c r="T17" s="15" t="str">
        <f t="shared" si="8"/>
        <v>0</v>
      </c>
      <c r="U17" s="10"/>
      <c r="V17" s="11"/>
      <c r="W17" s="16">
        <f t="shared" si="9"/>
        <v>0</v>
      </c>
      <c r="X17" s="14" t="str">
        <f t="shared" si="10"/>
        <v>F</v>
      </c>
      <c r="Y17" s="15" t="str">
        <f t="shared" si="11"/>
        <v>0</v>
      </c>
      <c r="Z17" s="10"/>
      <c r="AA17" s="11"/>
      <c r="AB17" s="16">
        <f t="shared" si="12"/>
        <v>0</v>
      </c>
      <c r="AC17" s="14" t="str">
        <f t="shared" si="13"/>
        <v>F</v>
      </c>
      <c r="AD17" s="15" t="str">
        <f t="shared" si="14"/>
        <v>0</v>
      </c>
      <c r="AE17" s="10"/>
      <c r="AF17" s="11"/>
      <c r="AG17" s="16">
        <f t="shared" si="15"/>
        <v>0</v>
      </c>
      <c r="AH17" s="14" t="str">
        <f t="shared" si="16"/>
        <v>F</v>
      </c>
      <c r="AI17" s="15" t="str">
        <f t="shared" si="17"/>
        <v>0</v>
      </c>
    </row>
    <row r="18" spans="1:35" ht="18" customHeight="1">
      <c r="A18" s="6">
        <v>11</v>
      </c>
      <c r="B18" s="24" t="s">
        <v>86</v>
      </c>
      <c r="C18" s="13" t="s">
        <v>107</v>
      </c>
      <c r="D18" s="58" t="s">
        <v>108</v>
      </c>
      <c r="E18" s="17">
        <f t="shared" si="18"/>
        <v>3.1176470588235294</v>
      </c>
      <c r="F18" s="10">
        <v>8.4</v>
      </c>
      <c r="G18" s="11">
        <v>8</v>
      </c>
      <c r="H18" s="16">
        <f t="shared" si="0"/>
        <v>8.16</v>
      </c>
      <c r="I18" s="14" t="str">
        <f t="shared" si="1"/>
        <v>B</v>
      </c>
      <c r="J18" s="15" t="str">
        <f>IF(I18="A","4.0",IF(I18="B","3.0",IF(I18="C","2.0",IF(I18="D","1.0","0"))))</f>
        <v>3.0</v>
      </c>
      <c r="K18" s="10">
        <v>7.6</v>
      </c>
      <c r="L18" s="11">
        <v>7</v>
      </c>
      <c r="M18" s="16">
        <f t="shared" si="3"/>
        <v>7.24</v>
      </c>
      <c r="N18" s="14" t="str">
        <f t="shared" si="4"/>
        <v>B</v>
      </c>
      <c r="O18" s="15" t="str">
        <f t="shared" si="5"/>
        <v>3.0</v>
      </c>
      <c r="P18" s="10">
        <v>6.7</v>
      </c>
      <c r="Q18" s="11">
        <v>7</v>
      </c>
      <c r="R18" s="16">
        <f t="shared" si="6"/>
        <v>6.880000000000001</v>
      </c>
      <c r="S18" s="14" t="str">
        <f t="shared" si="7"/>
        <v>C</v>
      </c>
      <c r="T18" s="15" t="str">
        <f t="shared" si="8"/>
        <v>2.0</v>
      </c>
      <c r="U18" s="10">
        <v>9</v>
      </c>
      <c r="V18" s="11">
        <v>9</v>
      </c>
      <c r="W18" s="16">
        <f t="shared" si="9"/>
        <v>9</v>
      </c>
      <c r="X18" s="14" t="str">
        <f t="shared" si="10"/>
        <v>A</v>
      </c>
      <c r="Y18" s="15" t="str">
        <f t="shared" si="11"/>
        <v>4.0</v>
      </c>
      <c r="Z18" s="10">
        <v>8.6</v>
      </c>
      <c r="AA18" s="11">
        <v>8</v>
      </c>
      <c r="AB18" s="16">
        <f t="shared" si="12"/>
        <v>8.24</v>
      </c>
      <c r="AC18" s="14" t="str">
        <f t="shared" si="13"/>
        <v>B</v>
      </c>
      <c r="AD18" s="15" t="str">
        <f t="shared" si="14"/>
        <v>3.0</v>
      </c>
      <c r="AE18" s="10">
        <v>8.7</v>
      </c>
      <c r="AF18" s="11">
        <v>9</v>
      </c>
      <c r="AG18" s="16">
        <f t="shared" si="15"/>
        <v>8.879999999999999</v>
      </c>
      <c r="AH18" s="14" t="str">
        <f t="shared" si="16"/>
        <v>A</v>
      </c>
      <c r="AI18" s="15" t="str">
        <f t="shared" si="17"/>
        <v>4.0</v>
      </c>
    </row>
    <row r="19" spans="1:35" ht="18" customHeight="1">
      <c r="A19" s="6">
        <v>12</v>
      </c>
      <c r="B19" s="22" t="s">
        <v>87</v>
      </c>
      <c r="C19" s="13" t="s">
        <v>109</v>
      </c>
      <c r="D19" s="58" t="s">
        <v>110</v>
      </c>
      <c r="E19" s="17">
        <f t="shared" si="18"/>
        <v>2.4705882352941178</v>
      </c>
      <c r="F19" s="10">
        <v>6.4</v>
      </c>
      <c r="G19" s="11">
        <v>7</v>
      </c>
      <c r="H19" s="16">
        <f t="shared" si="0"/>
        <v>6.760000000000001</v>
      </c>
      <c r="I19" s="14" t="str">
        <f t="shared" si="1"/>
        <v>C</v>
      </c>
      <c r="J19" s="15" t="str">
        <f>IF(I19="A","4.0",IF(I19="B","3.0",IF(I19="C","2.0",IF(I19="D","1.0","0"))))</f>
        <v>2.0</v>
      </c>
      <c r="K19" s="10">
        <v>7.7</v>
      </c>
      <c r="L19" s="11">
        <v>8</v>
      </c>
      <c r="M19" s="16">
        <f t="shared" si="3"/>
        <v>7.88</v>
      </c>
      <c r="N19" s="14" t="str">
        <f t="shared" si="4"/>
        <v>B</v>
      </c>
      <c r="O19" s="15" t="str">
        <f t="shared" si="5"/>
        <v>3.0</v>
      </c>
      <c r="P19" s="10">
        <v>6.7</v>
      </c>
      <c r="Q19" s="11">
        <v>7</v>
      </c>
      <c r="R19" s="16">
        <f t="shared" si="6"/>
        <v>6.880000000000001</v>
      </c>
      <c r="S19" s="14" t="str">
        <f t="shared" si="7"/>
        <v>C</v>
      </c>
      <c r="T19" s="15" t="str">
        <f t="shared" si="8"/>
        <v>2.0</v>
      </c>
      <c r="U19" s="10">
        <v>7</v>
      </c>
      <c r="V19" s="11">
        <v>7</v>
      </c>
      <c r="W19" s="16">
        <f t="shared" si="9"/>
        <v>7</v>
      </c>
      <c r="X19" s="14" t="str">
        <f t="shared" si="10"/>
        <v>B</v>
      </c>
      <c r="Y19" s="15" t="str">
        <f t="shared" si="11"/>
        <v>3.0</v>
      </c>
      <c r="Z19" s="10">
        <v>6.6</v>
      </c>
      <c r="AA19" s="11">
        <v>7</v>
      </c>
      <c r="AB19" s="16">
        <f t="shared" si="12"/>
        <v>6.84</v>
      </c>
      <c r="AC19" s="14" t="str">
        <f t="shared" si="13"/>
        <v>C</v>
      </c>
      <c r="AD19" s="15" t="str">
        <f t="shared" si="14"/>
        <v>2.0</v>
      </c>
      <c r="AE19" s="10">
        <v>7</v>
      </c>
      <c r="AF19" s="11">
        <v>7</v>
      </c>
      <c r="AG19" s="16">
        <f t="shared" si="15"/>
        <v>7</v>
      </c>
      <c r="AH19" s="14" t="str">
        <f t="shared" si="16"/>
        <v>B</v>
      </c>
      <c r="AI19" s="15" t="str">
        <f t="shared" si="17"/>
        <v>3.0</v>
      </c>
    </row>
    <row r="21" ht="12.75">
      <c r="AA21" s="18" t="s">
        <v>221</v>
      </c>
    </row>
    <row r="22" spans="6:32" ht="15.75">
      <c r="F22" s="1" t="s">
        <v>222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AA22" s="70" t="s">
        <v>215</v>
      </c>
      <c r="AB22" s="70"/>
      <c r="AC22" s="70"/>
      <c r="AD22" s="70"/>
      <c r="AE22" s="70"/>
      <c r="AF22" s="70"/>
    </row>
  </sheetData>
  <sheetProtection/>
  <mergeCells count="18">
    <mergeCell ref="A4:E4"/>
    <mergeCell ref="A5:A7"/>
    <mergeCell ref="B5:B7"/>
    <mergeCell ref="C5:C7"/>
    <mergeCell ref="D5:D7"/>
    <mergeCell ref="K5:O5"/>
    <mergeCell ref="K6:O6"/>
    <mergeCell ref="F5:J5"/>
    <mergeCell ref="AA22:AF22"/>
    <mergeCell ref="Z5:AD5"/>
    <mergeCell ref="Z6:AD6"/>
    <mergeCell ref="AE5:AI5"/>
    <mergeCell ref="F6:J6"/>
    <mergeCell ref="U5:Y5"/>
    <mergeCell ref="P5:T5"/>
    <mergeCell ref="P6:T6"/>
    <mergeCell ref="U6:Y6"/>
    <mergeCell ref="AE6:AI6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4.7109375" style="2" customWidth="1"/>
    <col min="2" max="2" width="10.8515625" style="2" customWidth="1"/>
    <col min="3" max="3" width="20.8515625" style="2" customWidth="1"/>
    <col min="4" max="4" width="11.00390625" style="2" customWidth="1"/>
    <col min="5" max="5" width="8.00390625" style="2" customWidth="1"/>
    <col min="6" max="20" width="4.140625" style="2" customWidth="1"/>
    <col min="21" max="25" width="4.8515625" style="2" customWidth="1"/>
    <col min="26" max="16384" width="9.140625" style="2" customWidth="1"/>
  </cols>
  <sheetData>
    <row r="1" spans="1:25" s="41" customFormat="1" ht="16.5" customHeight="1">
      <c r="A1" s="41" t="s">
        <v>0</v>
      </c>
      <c r="U1" s="8"/>
      <c r="V1" s="8"/>
      <c r="W1" s="8"/>
      <c r="X1" s="8"/>
      <c r="Y1" s="8"/>
    </row>
    <row r="2" spans="1:25" s="41" customFormat="1" ht="16.5" customHeight="1">
      <c r="A2" s="42" t="s">
        <v>166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U2" s="9"/>
      <c r="V2" s="9"/>
      <c r="W2" s="9"/>
      <c r="X2" s="9"/>
      <c r="Y2" s="9"/>
    </row>
    <row r="3" spans="1:25" s="41" customFormat="1" ht="16.5" customHeight="1">
      <c r="A3" s="42" t="s">
        <v>163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W3" s="20"/>
      <c r="X3" s="20"/>
      <c r="Y3" s="20"/>
    </row>
    <row r="4" spans="1:22" s="3" customFormat="1" ht="21" customHeight="1">
      <c r="A4" s="74" t="s">
        <v>157</v>
      </c>
      <c r="B4" s="74"/>
      <c r="C4" s="74"/>
      <c r="D4" s="74"/>
      <c r="E4" s="74"/>
      <c r="G4" s="4"/>
      <c r="V4" s="4"/>
    </row>
    <row r="5" spans="1:25" ht="21.75" customHeight="1">
      <c r="A5" s="75" t="s">
        <v>3</v>
      </c>
      <c r="B5" s="75" t="s">
        <v>1</v>
      </c>
      <c r="C5" s="75" t="s">
        <v>4</v>
      </c>
      <c r="D5" s="75" t="s">
        <v>2</v>
      </c>
      <c r="E5" s="7" t="s">
        <v>8</v>
      </c>
      <c r="F5" s="71" t="s">
        <v>153</v>
      </c>
      <c r="G5" s="72"/>
      <c r="H5" s="72"/>
      <c r="I5" s="72"/>
      <c r="J5" s="73"/>
      <c r="K5" s="71" t="s">
        <v>135</v>
      </c>
      <c r="L5" s="72"/>
      <c r="M5" s="72"/>
      <c r="N5" s="72"/>
      <c r="O5" s="73"/>
      <c r="P5" s="71" t="s">
        <v>150</v>
      </c>
      <c r="Q5" s="72"/>
      <c r="R5" s="72"/>
      <c r="S5" s="72"/>
      <c r="T5" s="73"/>
      <c r="U5" s="71" t="s">
        <v>161</v>
      </c>
      <c r="V5" s="72"/>
      <c r="W5" s="72"/>
      <c r="X5" s="72"/>
      <c r="Y5" s="73"/>
    </row>
    <row r="6" spans="1:25" ht="21.75" customHeight="1">
      <c r="A6" s="77"/>
      <c r="B6" s="77"/>
      <c r="C6" s="77"/>
      <c r="D6" s="77"/>
      <c r="E6" s="7">
        <f>SUM(F6:Y6)</f>
        <v>10</v>
      </c>
      <c r="F6" s="71">
        <v>2</v>
      </c>
      <c r="G6" s="72"/>
      <c r="H6" s="72"/>
      <c r="I6" s="72"/>
      <c r="J6" s="73"/>
      <c r="K6" s="71">
        <v>3</v>
      </c>
      <c r="L6" s="72"/>
      <c r="M6" s="72"/>
      <c r="N6" s="72"/>
      <c r="O6" s="73"/>
      <c r="P6" s="71">
        <v>3</v>
      </c>
      <c r="Q6" s="72"/>
      <c r="R6" s="72"/>
      <c r="S6" s="72"/>
      <c r="T6" s="73"/>
      <c r="U6" s="71">
        <v>2</v>
      </c>
      <c r="V6" s="72"/>
      <c r="W6" s="72"/>
      <c r="X6" s="72"/>
      <c r="Y6" s="73"/>
    </row>
    <row r="7" spans="1:25" ht="21.75" customHeight="1">
      <c r="A7" s="7"/>
      <c r="B7" s="7"/>
      <c r="C7" s="7"/>
      <c r="D7" s="7"/>
      <c r="E7" s="7"/>
      <c r="F7" s="5" t="s">
        <v>5</v>
      </c>
      <c r="G7" s="5" t="s">
        <v>6</v>
      </c>
      <c r="H7" s="5" t="s">
        <v>7</v>
      </c>
      <c r="I7" s="5" t="s">
        <v>9</v>
      </c>
      <c r="J7" s="5" t="s">
        <v>10</v>
      </c>
      <c r="K7" s="5" t="s">
        <v>5</v>
      </c>
      <c r="L7" s="5" t="s">
        <v>6</v>
      </c>
      <c r="M7" s="5" t="s">
        <v>7</v>
      </c>
      <c r="N7" s="5" t="s">
        <v>9</v>
      </c>
      <c r="O7" s="5" t="s">
        <v>10</v>
      </c>
      <c r="P7" s="5" t="s">
        <v>5</v>
      </c>
      <c r="Q7" s="5" t="s">
        <v>6</v>
      </c>
      <c r="R7" s="5" t="s">
        <v>7</v>
      </c>
      <c r="S7" s="5" t="s">
        <v>9</v>
      </c>
      <c r="T7" s="5" t="s">
        <v>10</v>
      </c>
      <c r="U7" s="5" t="s">
        <v>5</v>
      </c>
      <c r="V7" s="5" t="s">
        <v>6</v>
      </c>
      <c r="W7" s="5" t="s">
        <v>7</v>
      </c>
      <c r="X7" s="5" t="s">
        <v>9</v>
      </c>
      <c r="Y7" s="5" t="s">
        <v>10</v>
      </c>
    </row>
    <row r="8" spans="1:25" ht="18" customHeight="1">
      <c r="A8" s="6">
        <v>1</v>
      </c>
      <c r="B8" s="40"/>
      <c r="C8" s="38" t="s">
        <v>137</v>
      </c>
      <c r="D8" s="39"/>
      <c r="E8" s="17">
        <f>(Y8*$U$6)/$U$6</f>
        <v>4</v>
      </c>
      <c r="F8" s="63">
        <v>8.1</v>
      </c>
      <c r="G8" s="64">
        <v>8</v>
      </c>
      <c r="H8" s="16">
        <f>F8*0.4+G8*0.6</f>
        <v>8.04</v>
      </c>
      <c r="I8" s="14" t="str">
        <f>IF(H8&lt;4,"F",IF(H8&lt;5.5,"D",IF(H8&lt;7,"C",IF(H8&lt;8.5,"B","A"))))</f>
        <v>B</v>
      </c>
      <c r="J8" s="15" t="str">
        <f>IF(I8="A","4.0",IF(I8="B","3.0",IF(I8="C","2.0",IF(I8="D","1.0","0"))))</f>
        <v>3.0</v>
      </c>
      <c r="K8" s="63">
        <v>8.7</v>
      </c>
      <c r="L8" s="64">
        <v>8</v>
      </c>
      <c r="M8" s="16">
        <f>K8*0.4+L8*0.6</f>
        <v>8.28</v>
      </c>
      <c r="N8" s="14" t="str">
        <f>IF(M8&lt;4,"F",IF(M8&lt;5.5,"D",IF(M8&lt;7,"C",IF(M8&lt;8.5,"B","A"))))</f>
        <v>B</v>
      </c>
      <c r="O8" s="15" t="str">
        <f>IF(N8="A","4.0",IF(N8="B","3.0",IF(N8="C","2.0",IF(N8="D","1.0","0"))))</f>
        <v>3.0</v>
      </c>
      <c r="P8" s="63">
        <v>7.4</v>
      </c>
      <c r="Q8" s="65">
        <v>7</v>
      </c>
      <c r="R8" s="16">
        <f>Q8*0.6+P8*0.4</f>
        <v>7.16</v>
      </c>
      <c r="S8" s="14" t="str">
        <f>IF(R8&lt;4,"F",IF(R8&lt;5.5,"D",IF(R8&lt;7,"C",IF(R8&lt;8.5,"B","A"))))</f>
        <v>B</v>
      </c>
      <c r="T8" s="15" t="str">
        <f>IF(S8="A","4.0",IF(S8="B","3.0",IF(S8="C","2.0",IF(S8="D","1.0","0"))))</f>
        <v>3.0</v>
      </c>
      <c r="U8" s="10">
        <v>8.6</v>
      </c>
      <c r="V8" s="11">
        <v>9</v>
      </c>
      <c r="W8" s="16">
        <f>U8*0.4+V8*0.6</f>
        <v>8.84</v>
      </c>
      <c r="X8" s="14" t="str">
        <f>IF(W8&lt;4,"F",IF(W8&lt;5.5,"D",IF(W8&lt;7,"C",IF(W8&lt;8.5,"B","A"))))</f>
        <v>A</v>
      </c>
      <c r="Y8" s="15" t="str">
        <f>IF(X8="A","4.0",IF(X8="B","3.0",IF(X8="C","2.0",IF(X8="D","1.0","0"))))</f>
        <v>4.0</v>
      </c>
    </row>
    <row r="9" spans="16:20" ht="12.75">
      <c r="P9" s="79"/>
      <c r="Q9" s="79"/>
      <c r="R9" s="79"/>
      <c r="S9" s="79"/>
      <c r="T9" s="79"/>
    </row>
    <row r="10" ht="12.75">
      <c r="P10" s="18" t="s">
        <v>221</v>
      </c>
    </row>
    <row r="11" spans="16:21" ht="12.75">
      <c r="P11" s="70" t="s">
        <v>215</v>
      </c>
      <c r="Q11" s="70"/>
      <c r="R11" s="70"/>
      <c r="S11" s="70"/>
      <c r="T11" s="70"/>
      <c r="U11" s="70"/>
    </row>
    <row r="14" spans="18:20" ht="12.75">
      <c r="R14" s="78"/>
      <c r="S14" s="78"/>
      <c r="T14" s="78"/>
    </row>
    <row r="15" spans="6:19" ht="15.75">
      <c r="F15" s="1" t="s">
        <v>222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</sheetData>
  <sheetProtection/>
  <mergeCells count="16">
    <mergeCell ref="U5:Y5"/>
    <mergeCell ref="U6:Y6"/>
    <mergeCell ref="R14:T14"/>
    <mergeCell ref="P5:T5"/>
    <mergeCell ref="P9:T9"/>
    <mergeCell ref="P11:U11"/>
    <mergeCell ref="F6:J6"/>
    <mergeCell ref="K6:O6"/>
    <mergeCell ref="F5:J5"/>
    <mergeCell ref="K5:O5"/>
    <mergeCell ref="P6:T6"/>
    <mergeCell ref="A4:E4"/>
    <mergeCell ref="A5:A6"/>
    <mergeCell ref="B5:B6"/>
    <mergeCell ref="C5:C6"/>
    <mergeCell ref="D5:D6"/>
  </mergeCells>
  <printOptions/>
  <pageMargins left="0.2" right="0.2" top="0.24" bottom="0.21" header="0.2" footer="0.19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86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Z25" sqref="Z25"/>
    </sheetView>
  </sheetViews>
  <sheetFormatPr defaultColWidth="9.140625" defaultRowHeight="12.75"/>
  <cols>
    <col min="1" max="1" width="4.7109375" style="2" customWidth="1"/>
    <col min="2" max="2" width="13.140625" style="2" customWidth="1"/>
    <col min="3" max="3" width="22.8515625" style="2" customWidth="1"/>
    <col min="4" max="4" width="12.00390625" style="2" customWidth="1"/>
    <col min="5" max="5" width="8.8515625" style="2" customWidth="1"/>
    <col min="6" max="30" width="4.8515625" style="2" customWidth="1"/>
    <col min="31" max="16384" width="9.140625" style="2" customWidth="1"/>
  </cols>
  <sheetData>
    <row r="1" spans="1:5" s="1" customFormat="1" ht="16.5" customHeight="1">
      <c r="A1" s="8" t="s">
        <v>0</v>
      </c>
      <c r="B1" s="8"/>
      <c r="C1" s="8"/>
      <c r="D1" s="8"/>
      <c r="E1" s="8"/>
    </row>
    <row r="2" spans="1:5" s="1" customFormat="1" ht="16.5" customHeight="1">
      <c r="A2" s="9" t="s">
        <v>166</v>
      </c>
      <c r="B2" s="9"/>
      <c r="C2" s="9"/>
      <c r="D2" s="9"/>
      <c r="E2" s="9"/>
    </row>
    <row r="3" spans="1:27" ht="26.25" customHeight="1">
      <c r="A3" s="20" t="s">
        <v>164</v>
      </c>
      <c r="B3" s="20"/>
      <c r="C3" s="20"/>
      <c r="D3" s="20"/>
      <c r="E3" s="20"/>
      <c r="F3" s="60"/>
      <c r="G3" s="60"/>
      <c r="K3" s="80"/>
      <c r="L3" s="80"/>
      <c r="Z3" s="81"/>
      <c r="AA3" s="81"/>
    </row>
    <row r="4" spans="1:5" s="3" customFormat="1" ht="21" customHeight="1">
      <c r="A4" s="74" t="s">
        <v>142</v>
      </c>
      <c r="B4" s="74"/>
      <c r="C4" s="74"/>
      <c r="D4" s="74"/>
      <c r="E4" s="74"/>
    </row>
    <row r="5" spans="1:30" ht="21" customHeight="1">
      <c r="A5" s="75" t="s">
        <v>3</v>
      </c>
      <c r="B5" s="75" t="s">
        <v>1</v>
      </c>
      <c r="C5" s="75" t="s">
        <v>4</v>
      </c>
      <c r="D5" s="75" t="s">
        <v>2</v>
      </c>
      <c r="E5" s="7" t="s">
        <v>8</v>
      </c>
      <c r="F5" s="71" t="s">
        <v>152</v>
      </c>
      <c r="G5" s="72"/>
      <c r="H5" s="72"/>
      <c r="I5" s="72"/>
      <c r="J5" s="73"/>
      <c r="K5" s="71" t="s">
        <v>151</v>
      </c>
      <c r="L5" s="72"/>
      <c r="M5" s="72"/>
      <c r="N5" s="72"/>
      <c r="O5" s="73"/>
      <c r="P5" s="71" t="s">
        <v>150</v>
      </c>
      <c r="Q5" s="72"/>
      <c r="R5" s="72"/>
      <c r="S5" s="72"/>
      <c r="T5" s="73"/>
      <c r="U5" s="71" t="s">
        <v>158</v>
      </c>
      <c r="V5" s="72"/>
      <c r="W5" s="72"/>
      <c r="X5" s="72"/>
      <c r="Y5" s="73"/>
      <c r="Z5" s="71" t="s">
        <v>167</v>
      </c>
      <c r="AA5" s="72"/>
      <c r="AB5" s="72"/>
      <c r="AC5" s="72"/>
      <c r="AD5" s="73"/>
    </row>
    <row r="6" spans="1:30" ht="21.75" customHeight="1">
      <c r="A6" s="76"/>
      <c r="B6" s="76"/>
      <c r="C6" s="76"/>
      <c r="D6" s="76"/>
      <c r="E6" s="7">
        <f>SUM(F6:AD6)</f>
        <v>11</v>
      </c>
      <c r="F6" s="71">
        <v>3</v>
      </c>
      <c r="G6" s="72"/>
      <c r="H6" s="72"/>
      <c r="I6" s="72"/>
      <c r="J6" s="73"/>
      <c r="K6" s="71">
        <v>2</v>
      </c>
      <c r="L6" s="72"/>
      <c r="M6" s="72"/>
      <c r="N6" s="72"/>
      <c r="O6" s="73"/>
      <c r="P6" s="71">
        <v>2</v>
      </c>
      <c r="Q6" s="72"/>
      <c r="R6" s="72"/>
      <c r="S6" s="72"/>
      <c r="T6" s="73"/>
      <c r="U6" s="71">
        <v>2</v>
      </c>
      <c r="V6" s="72"/>
      <c r="W6" s="72"/>
      <c r="X6" s="72"/>
      <c r="Y6" s="73"/>
      <c r="Z6" s="71">
        <v>2</v>
      </c>
      <c r="AA6" s="72"/>
      <c r="AB6" s="72"/>
      <c r="AC6" s="72"/>
      <c r="AD6" s="73"/>
    </row>
    <row r="7" spans="1:30" ht="21.75" customHeight="1">
      <c r="A7" s="77"/>
      <c r="B7" s="77"/>
      <c r="C7" s="77"/>
      <c r="D7" s="77"/>
      <c r="E7" s="7"/>
      <c r="F7" s="5" t="s">
        <v>5</v>
      </c>
      <c r="G7" s="5" t="s">
        <v>6</v>
      </c>
      <c r="H7" s="5" t="s">
        <v>7</v>
      </c>
      <c r="I7" s="5" t="s">
        <v>9</v>
      </c>
      <c r="J7" s="5" t="s">
        <v>10</v>
      </c>
      <c r="K7" s="5" t="s">
        <v>5</v>
      </c>
      <c r="L7" s="5" t="s">
        <v>6</v>
      </c>
      <c r="M7" s="5" t="s">
        <v>7</v>
      </c>
      <c r="N7" s="5" t="s">
        <v>9</v>
      </c>
      <c r="O7" s="5" t="s">
        <v>10</v>
      </c>
      <c r="P7" s="5" t="s">
        <v>5</v>
      </c>
      <c r="Q7" s="5" t="s">
        <v>6</v>
      </c>
      <c r="R7" s="5" t="s">
        <v>7</v>
      </c>
      <c r="S7" s="5" t="s">
        <v>9</v>
      </c>
      <c r="T7" s="5" t="s">
        <v>10</v>
      </c>
      <c r="U7" s="5" t="s">
        <v>5</v>
      </c>
      <c r="V7" s="5" t="s">
        <v>6</v>
      </c>
      <c r="W7" s="5" t="s">
        <v>7</v>
      </c>
      <c r="X7" s="5" t="s">
        <v>9</v>
      </c>
      <c r="Y7" s="5" t="s">
        <v>10</v>
      </c>
      <c r="Z7" s="5" t="s">
        <v>5</v>
      </c>
      <c r="AA7" s="5" t="s">
        <v>6</v>
      </c>
      <c r="AB7" s="5" t="s">
        <v>7</v>
      </c>
      <c r="AC7" s="5" t="s">
        <v>9</v>
      </c>
      <c r="AD7" s="5" t="s">
        <v>10</v>
      </c>
    </row>
    <row r="8" spans="1:30" ht="18" customHeight="1">
      <c r="A8" s="6">
        <v>1</v>
      </c>
      <c r="B8" s="21" t="s">
        <v>56</v>
      </c>
      <c r="C8" s="13" t="s">
        <v>63</v>
      </c>
      <c r="D8" s="12" t="s">
        <v>64</v>
      </c>
      <c r="E8" s="17">
        <f>(J8*$F$6+O8*$K$6+T8*$P$6+Y8*$U$6+AD8*$Z$6)/$E$6</f>
        <v>2.4545454545454546</v>
      </c>
      <c r="F8" s="10">
        <v>7.6</v>
      </c>
      <c r="G8" s="11">
        <v>8</v>
      </c>
      <c r="H8" s="16">
        <f aca="true" t="shared" si="0" ref="H8:H14">F8*0.4+G8*0.6</f>
        <v>7.84</v>
      </c>
      <c r="I8" s="14" t="str">
        <f aca="true" t="shared" si="1" ref="I8:I14">IF(H8&lt;4,"F",IF(H8&lt;5.5,"D",IF(H8&lt;7,"C",IF(H8&lt;8.5,"B","A"))))</f>
        <v>B</v>
      </c>
      <c r="J8" s="15" t="str">
        <f aca="true" t="shared" si="2" ref="J8:J14">IF(I8="A","4.0",IF(I8="B","3.0",IF(I8="C","2.0",IF(I8="D","1.0","0"))))</f>
        <v>3.0</v>
      </c>
      <c r="K8" s="10">
        <v>8</v>
      </c>
      <c r="L8" s="11">
        <v>7</v>
      </c>
      <c r="M8" s="16">
        <f aca="true" t="shared" si="3" ref="M8:M14">K8*0.4+L8*0.6</f>
        <v>7.4</v>
      </c>
      <c r="N8" s="14" t="str">
        <f aca="true" t="shared" si="4" ref="N8:N14">IF(M8&lt;4,"F",IF(M8&lt;5.5,"D",IF(M8&lt;7,"C",IF(M8&lt;8.5,"B","A"))))</f>
        <v>B</v>
      </c>
      <c r="O8" s="15" t="str">
        <f aca="true" t="shared" si="5" ref="O8:O14">IF(N8="A","4.0",IF(N8="B","3.0",IF(N8="C","2.0",IF(N8="D","1.0","0"))))</f>
        <v>3.0</v>
      </c>
      <c r="P8" s="10">
        <v>8</v>
      </c>
      <c r="Q8" s="11">
        <v>8</v>
      </c>
      <c r="R8" s="16">
        <f aca="true" t="shared" si="6" ref="R8:R14">P8*0.4+Q8*0.6</f>
        <v>8</v>
      </c>
      <c r="S8" s="14" t="str">
        <f aca="true" t="shared" si="7" ref="S8:S14">IF(R8&lt;4,"F",IF(R8&lt;5.5,"D",IF(R8&lt;7,"C",IF(R8&lt;8.5,"B","A"))))</f>
        <v>B</v>
      </c>
      <c r="T8" s="15" t="str">
        <f aca="true" t="shared" si="8" ref="T8:T14">IF(S8="A","4.0",IF(S8="B","3.0",IF(S8="C","2.0",IF(S8="D","1.0","0"))))</f>
        <v>3.0</v>
      </c>
      <c r="U8" s="10">
        <v>8.2</v>
      </c>
      <c r="V8" s="11">
        <v>8.5</v>
      </c>
      <c r="W8" s="16">
        <f aca="true" t="shared" si="9" ref="W8:W14">U8*0.4+V8*0.6</f>
        <v>8.379999999999999</v>
      </c>
      <c r="X8" s="14" t="str">
        <f aca="true" t="shared" si="10" ref="X8:X14">IF(W8&lt;4,"F",IF(W8&lt;5.5,"D",IF(W8&lt;7,"C",IF(W8&lt;8.5,"B","A"))))</f>
        <v>B</v>
      </c>
      <c r="Y8" s="15" t="str">
        <f aca="true" t="shared" si="11" ref="Y8:Y14">IF(X8="A","4.0",IF(X8="B","3.0",IF(X8="C","2.0",IF(X8="D","1.0","0"))))</f>
        <v>3.0</v>
      </c>
      <c r="Z8" s="10"/>
      <c r="AA8" s="11"/>
      <c r="AB8" s="16">
        <f aca="true" t="shared" si="12" ref="AB8:AB14">Z8*0.4+AA8*0.6</f>
        <v>0</v>
      </c>
      <c r="AC8" s="14" t="str">
        <f aca="true" t="shared" si="13" ref="AC8:AC14">IF(AB8&lt;4,"F",IF(AB8&lt;5.5,"D",IF(AB8&lt;7,"C",IF(AB8&lt;8.5,"B","A"))))</f>
        <v>F</v>
      </c>
      <c r="AD8" s="15" t="str">
        <f aca="true" t="shared" si="14" ref="AD8:AD14">IF(AC8="A","4.0",IF(AC8="B","3.0",IF(AC8="C","2.0",IF(AC8="D","1.0","0"))))</f>
        <v>0</v>
      </c>
    </row>
    <row r="9" spans="1:30" ht="18" customHeight="1">
      <c r="A9" s="6">
        <v>2</v>
      </c>
      <c r="B9" s="29" t="s">
        <v>57</v>
      </c>
      <c r="C9" s="13" t="s">
        <v>65</v>
      </c>
      <c r="D9" s="12" t="s">
        <v>66</v>
      </c>
      <c r="E9" s="17">
        <f>(O9*$K$6+T9*$P$6+Y9*$U$6+AD9*$Z$6)/8</f>
        <v>3</v>
      </c>
      <c r="F9" s="63">
        <v>7.4</v>
      </c>
      <c r="G9" s="64">
        <v>7</v>
      </c>
      <c r="H9" s="16">
        <f t="shared" si="0"/>
        <v>7.16</v>
      </c>
      <c r="I9" s="14" t="str">
        <f t="shared" si="1"/>
        <v>B</v>
      </c>
      <c r="J9" s="15" t="str">
        <f t="shared" si="2"/>
        <v>3.0</v>
      </c>
      <c r="K9" s="10">
        <v>8</v>
      </c>
      <c r="L9" s="11">
        <v>7</v>
      </c>
      <c r="M9" s="16">
        <f t="shared" si="3"/>
        <v>7.4</v>
      </c>
      <c r="N9" s="14" t="str">
        <f t="shared" si="4"/>
        <v>B</v>
      </c>
      <c r="O9" s="15" t="str">
        <f t="shared" si="5"/>
        <v>3.0</v>
      </c>
      <c r="P9" s="10">
        <v>8</v>
      </c>
      <c r="Q9" s="11">
        <v>8</v>
      </c>
      <c r="R9" s="16">
        <f t="shared" si="6"/>
        <v>8</v>
      </c>
      <c r="S9" s="14" t="str">
        <f t="shared" si="7"/>
        <v>B</v>
      </c>
      <c r="T9" s="15" t="str">
        <f t="shared" si="8"/>
        <v>3.0</v>
      </c>
      <c r="U9" s="10">
        <v>8.3</v>
      </c>
      <c r="V9" s="11">
        <v>8</v>
      </c>
      <c r="W9" s="16">
        <f t="shared" si="9"/>
        <v>8.120000000000001</v>
      </c>
      <c r="X9" s="14" t="str">
        <f t="shared" si="10"/>
        <v>B</v>
      </c>
      <c r="Y9" s="15" t="str">
        <f t="shared" si="11"/>
        <v>3.0</v>
      </c>
      <c r="Z9" s="10"/>
      <c r="AA9" s="11"/>
      <c r="AB9" s="16">
        <v>8</v>
      </c>
      <c r="AC9" s="14" t="str">
        <f t="shared" si="13"/>
        <v>B</v>
      </c>
      <c r="AD9" s="15" t="str">
        <f t="shared" si="14"/>
        <v>3.0</v>
      </c>
    </row>
    <row r="10" spans="1:30" ht="18" customHeight="1">
      <c r="A10" s="6">
        <v>3</v>
      </c>
      <c r="B10" s="21" t="s">
        <v>58</v>
      </c>
      <c r="C10" s="13" t="s">
        <v>67</v>
      </c>
      <c r="D10" s="12" t="s">
        <v>68</v>
      </c>
      <c r="E10" s="17">
        <f>(O10*$K$6+T10*$P$6+Y10*$U$6+AD10*$Z$6)/8</f>
        <v>1</v>
      </c>
      <c r="F10" s="63">
        <v>6.6</v>
      </c>
      <c r="G10" s="64">
        <v>6</v>
      </c>
      <c r="H10" s="16">
        <f t="shared" si="0"/>
        <v>6.24</v>
      </c>
      <c r="I10" s="14" t="str">
        <f t="shared" si="1"/>
        <v>C</v>
      </c>
      <c r="J10" s="15" t="str">
        <f t="shared" si="2"/>
        <v>2.0</v>
      </c>
      <c r="K10" s="10"/>
      <c r="L10" s="11"/>
      <c r="M10" s="16">
        <f t="shared" si="3"/>
        <v>0</v>
      </c>
      <c r="N10" s="14" t="str">
        <f t="shared" si="4"/>
        <v>F</v>
      </c>
      <c r="O10" s="15" t="str">
        <f t="shared" si="5"/>
        <v>0</v>
      </c>
      <c r="P10" s="10"/>
      <c r="Q10" s="11"/>
      <c r="R10" s="16">
        <f t="shared" si="6"/>
        <v>0</v>
      </c>
      <c r="S10" s="14" t="str">
        <f t="shared" si="7"/>
        <v>F</v>
      </c>
      <c r="T10" s="15" t="str">
        <f t="shared" si="8"/>
        <v>0</v>
      </c>
      <c r="U10" s="10">
        <v>8.3</v>
      </c>
      <c r="V10" s="11">
        <v>9</v>
      </c>
      <c r="W10" s="16">
        <f t="shared" si="9"/>
        <v>8.719999999999999</v>
      </c>
      <c r="X10" s="14" t="str">
        <f t="shared" si="10"/>
        <v>A</v>
      </c>
      <c r="Y10" s="15" t="str">
        <f t="shared" si="11"/>
        <v>4.0</v>
      </c>
      <c r="Z10" s="10"/>
      <c r="AA10" s="11"/>
      <c r="AB10" s="16">
        <f t="shared" si="12"/>
        <v>0</v>
      </c>
      <c r="AC10" s="14" t="str">
        <f t="shared" si="13"/>
        <v>F</v>
      </c>
      <c r="AD10" s="15" t="str">
        <f t="shared" si="14"/>
        <v>0</v>
      </c>
    </row>
    <row r="11" spans="1:30" ht="18" customHeight="1">
      <c r="A11" s="6">
        <v>4</v>
      </c>
      <c r="B11" s="21" t="s">
        <v>59</v>
      </c>
      <c r="C11" s="13" t="s">
        <v>13</v>
      </c>
      <c r="D11" s="12" t="s">
        <v>69</v>
      </c>
      <c r="E11" s="17">
        <f>(O11*$K$6+T11*$P$6+Y11*$U$6+AD11*$Z$6)/8</f>
        <v>3.5</v>
      </c>
      <c r="F11" s="63">
        <v>8</v>
      </c>
      <c r="G11" s="64">
        <v>8</v>
      </c>
      <c r="H11" s="16">
        <f t="shared" si="0"/>
        <v>8</v>
      </c>
      <c r="I11" s="14" t="str">
        <f t="shared" si="1"/>
        <v>B</v>
      </c>
      <c r="J11" s="15" t="str">
        <f t="shared" si="2"/>
        <v>3.0</v>
      </c>
      <c r="K11" s="10">
        <v>8</v>
      </c>
      <c r="L11" s="11">
        <v>8</v>
      </c>
      <c r="M11" s="16">
        <f t="shared" si="3"/>
        <v>8</v>
      </c>
      <c r="N11" s="14" t="str">
        <f t="shared" si="4"/>
        <v>B</v>
      </c>
      <c r="O11" s="15" t="str">
        <f t="shared" si="5"/>
        <v>3.0</v>
      </c>
      <c r="P11" s="10">
        <v>8</v>
      </c>
      <c r="Q11" s="11">
        <v>8</v>
      </c>
      <c r="R11" s="16">
        <f t="shared" si="6"/>
        <v>8</v>
      </c>
      <c r="S11" s="14" t="str">
        <f t="shared" si="7"/>
        <v>B</v>
      </c>
      <c r="T11" s="15" t="str">
        <f t="shared" si="8"/>
        <v>3.0</v>
      </c>
      <c r="U11" s="10">
        <v>8.6</v>
      </c>
      <c r="V11" s="11">
        <v>9</v>
      </c>
      <c r="W11" s="16">
        <f t="shared" si="9"/>
        <v>8.84</v>
      </c>
      <c r="X11" s="14" t="str">
        <f t="shared" si="10"/>
        <v>A</v>
      </c>
      <c r="Y11" s="15" t="str">
        <f t="shared" si="11"/>
        <v>4.0</v>
      </c>
      <c r="Z11" s="10"/>
      <c r="AA11" s="11"/>
      <c r="AB11" s="16">
        <v>9</v>
      </c>
      <c r="AC11" s="14" t="str">
        <f t="shared" si="13"/>
        <v>A</v>
      </c>
      <c r="AD11" s="15" t="str">
        <f t="shared" si="14"/>
        <v>4.0</v>
      </c>
    </row>
    <row r="12" spans="1:30" ht="18" customHeight="1">
      <c r="A12" s="6">
        <v>5</v>
      </c>
      <c r="B12" s="21" t="s">
        <v>60</v>
      </c>
      <c r="C12" s="13" t="s">
        <v>70</v>
      </c>
      <c r="D12" s="12" t="s">
        <v>71</v>
      </c>
      <c r="E12" s="17">
        <f>(O12*$K$6+T12*$P$6+Y12*$U$6+AD12*$Z$6)/8</f>
        <v>3.5</v>
      </c>
      <c r="F12" s="63">
        <v>8</v>
      </c>
      <c r="G12" s="64">
        <v>8</v>
      </c>
      <c r="H12" s="16">
        <f t="shared" si="0"/>
        <v>8</v>
      </c>
      <c r="I12" s="14" t="str">
        <f t="shared" si="1"/>
        <v>B</v>
      </c>
      <c r="J12" s="15" t="str">
        <f t="shared" si="2"/>
        <v>3.0</v>
      </c>
      <c r="K12" s="10">
        <v>8</v>
      </c>
      <c r="L12" s="11">
        <v>8</v>
      </c>
      <c r="M12" s="16">
        <f t="shared" si="3"/>
        <v>8</v>
      </c>
      <c r="N12" s="14" t="str">
        <f t="shared" si="4"/>
        <v>B</v>
      </c>
      <c r="O12" s="15" t="str">
        <f t="shared" si="5"/>
        <v>3.0</v>
      </c>
      <c r="P12" s="10">
        <v>8</v>
      </c>
      <c r="Q12" s="11">
        <v>9</v>
      </c>
      <c r="R12" s="16">
        <f t="shared" si="6"/>
        <v>8.6</v>
      </c>
      <c r="S12" s="14" t="str">
        <f t="shared" si="7"/>
        <v>A</v>
      </c>
      <c r="T12" s="15" t="str">
        <f t="shared" si="8"/>
        <v>4.0</v>
      </c>
      <c r="U12" s="10">
        <v>8.6</v>
      </c>
      <c r="V12" s="11">
        <v>9</v>
      </c>
      <c r="W12" s="16">
        <f t="shared" si="9"/>
        <v>8.84</v>
      </c>
      <c r="X12" s="14" t="str">
        <f t="shared" si="10"/>
        <v>A</v>
      </c>
      <c r="Y12" s="15" t="str">
        <f t="shared" si="11"/>
        <v>4.0</v>
      </c>
      <c r="Z12" s="10"/>
      <c r="AA12" s="11"/>
      <c r="AB12" s="16">
        <v>8</v>
      </c>
      <c r="AC12" s="14" t="str">
        <f t="shared" si="13"/>
        <v>B</v>
      </c>
      <c r="AD12" s="15" t="str">
        <f t="shared" si="14"/>
        <v>3.0</v>
      </c>
    </row>
    <row r="13" spans="1:30" ht="18" customHeight="1">
      <c r="A13" s="6">
        <v>6</v>
      </c>
      <c r="B13" s="23" t="s">
        <v>62</v>
      </c>
      <c r="C13" s="13" t="s">
        <v>74</v>
      </c>
      <c r="D13" s="12" t="s">
        <v>75</v>
      </c>
      <c r="E13" s="17">
        <f>(J13*$F$6+O13*$K$6+T13*$P$6+Y13*$U$6+AD13*$Z$6)/$E$6</f>
        <v>3</v>
      </c>
      <c r="F13" s="10">
        <v>7</v>
      </c>
      <c r="G13" s="11">
        <v>8</v>
      </c>
      <c r="H13" s="16">
        <f t="shared" si="0"/>
        <v>7.6</v>
      </c>
      <c r="I13" s="14" t="str">
        <f t="shared" si="1"/>
        <v>B</v>
      </c>
      <c r="J13" s="15" t="str">
        <f t="shared" si="2"/>
        <v>3.0</v>
      </c>
      <c r="K13" s="10">
        <v>7.6</v>
      </c>
      <c r="L13" s="11">
        <v>7</v>
      </c>
      <c r="M13" s="16">
        <f t="shared" si="3"/>
        <v>7.24</v>
      </c>
      <c r="N13" s="14" t="str">
        <f t="shared" si="4"/>
        <v>B</v>
      </c>
      <c r="O13" s="15" t="str">
        <f t="shared" si="5"/>
        <v>3.0</v>
      </c>
      <c r="P13" s="10">
        <v>7.6</v>
      </c>
      <c r="Q13" s="11">
        <v>7</v>
      </c>
      <c r="R13" s="16">
        <f t="shared" si="6"/>
        <v>7.24</v>
      </c>
      <c r="S13" s="14" t="str">
        <f t="shared" si="7"/>
        <v>B</v>
      </c>
      <c r="T13" s="15" t="str">
        <f t="shared" si="8"/>
        <v>3.0</v>
      </c>
      <c r="U13" s="10">
        <v>7.2</v>
      </c>
      <c r="V13" s="11">
        <v>8</v>
      </c>
      <c r="W13" s="16">
        <f t="shared" si="9"/>
        <v>7.68</v>
      </c>
      <c r="X13" s="14" t="str">
        <f t="shared" si="10"/>
        <v>B</v>
      </c>
      <c r="Y13" s="15" t="str">
        <f t="shared" si="11"/>
        <v>3.0</v>
      </c>
      <c r="Z13" s="10"/>
      <c r="AA13" s="11"/>
      <c r="AB13" s="16">
        <v>8</v>
      </c>
      <c r="AC13" s="14" t="str">
        <f t="shared" si="13"/>
        <v>B</v>
      </c>
      <c r="AD13" s="15" t="str">
        <f t="shared" si="14"/>
        <v>3.0</v>
      </c>
    </row>
    <row r="14" spans="1:30" ht="18" customHeight="1">
      <c r="A14" s="68">
        <v>7</v>
      </c>
      <c r="B14" s="53" t="s">
        <v>198</v>
      </c>
      <c r="C14" s="38" t="s">
        <v>197</v>
      </c>
      <c r="D14" s="52" t="s">
        <v>196</v>
      </c>
      <c r="E14" s="17">
        <f>(Y14*$U$6+AD14*$Z$6)/4</f>
        <v>1</v>
      </c>
      <c r="F14" s="63">
        <v>6.8</v>
      </c>
      <c r="G14" s="64">
        <v>7</v>
      </c>
      <c r="H14" s="16">
        <f t="shared" si="0"/>
        <v>6.92</v>
      </c>
      <c r="I14" s="14" t="str">
        <f t="shared" si="1"/>
        <v>C</v>
      </c>
      <c r="J14" s="15" t="str">
        <f t="shared" si="2"/>
        <v>2.0</v>
      </c>
      <c r="K14" s="63">
        <v>7</v>
      </c>
      <c r="L14" s="64">
        <v>7</v>
      </c>
      <c r="M14" s="16">
        <f t="shared" si="3"/>
        <v>7</v>
      </c>
      <c r="N14" s="14" t="str">
        <f t="shared" si="4"/>
        <v>B</v>
      </c>
      <c r="O14" s="15" t="str">
        <f t="shared" si="5"/>
        <v>3.0</v>
      </c>
      <c r="P14" s="63">
        <v>7</v>
      </c>
      <c r="Q14" s="64">
        <v>7</v>
      </c>
      <c r="R14" s="16">
        <f t="shared" si="6"/>
        <v>7</v>
      </c>
      <c r="S14" s="14" t="str">
        <f t="shared" si="7"/>
        <v>B</v>
      </c>
      <c r="T14" s="15" t="str">
        <f t="shared" si="8"/>
        <v>3.0</v>
      </c>
      <c r="U14" s="10">
        <v>6.3</v>
      </c>
      <c r="V14" s="11">
        <v>6</v>
      </c>
      <c r="W14" s="16">
        <f t="shared" si="9"/>
        <v>6.119999999999999</v>
      </c>
      <c r="X14" s="14" t="str">
        <f t="shared" si="10"/>
        <v>C</v>
      </c>
      <c r="Y14" s="15" t="str">
        <f t="shared" si="11"/>
        <v>2.0</v>
      </c>
      <c r="Z14" s="10"/>
      <c r="AA14" s="11"/>
      <c r="AB14" s="16">
        <f t="shared" si="12"/>
        <v>0</v>
      </c>
      <c r="AC14" s="14" t="str">
        <f t="shared" si="13"/>
        <v>F</v>
      </c>
      <c r="AD14" s="15" t="str">
        <f t="shared" si="14"/>
        <v>0</v>
      </c>
    </row>
    <row r="15" ht="12.75">
      <c r="A15" s="69"/>
    </row>
    <row r="16" spans="1:23" ht="12.75">
      <c r="A16" s="69"/>
      <c r="W16" s="18" t="s">
        <v>221</v>
      </c>
    </row>
    <row r="17" spans="1:28" ht="12.75">
      <c r="A17" s="69"/>
      <c r="W17" s="70" t="s">
        <v>215</v>
      </c>
      <c r="X17" s="70"/>
      <c r="Y17" s="70"/>
      <c r="Z17" s="70"/>
      <c r="AA17" s="70"/>
      <c r="AB17" s="70"/>
    </row>
    <row r="18" spans="1:3" ht="15.75">
      <c r="A18" s="69"/>
      <c r="B18" s="66"/>
      <c r="C18" s="1"/>
    </row>
    <row r="19" spans="1:19" ht="15.75">
      <c r="A19" s="69"/>
      <c r="F19" s="1" t="s">
        <v>222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12.75">
      <c r="A20" s="69"/>
    </row>
    <row r="21" ht="12.75">
      <c r="A21" s="69"/>
    </row>
    <row r="22" ht="12.75">
      <c r="A22" s="69"/>
    </row>
    <row r="23" ht="12.75">
      <c r="A23" s="69"/>
    </row>
    <row r="24" ht="12.75">
      <c r="A24" s="69"/>
    </row>
    <row r="25" ht="12.75">
      <c r="A25" s="69"/>
    </row>
    <row r="26" ht="12.75">
      <c r="A26" s="69"/>
    </row>
    <row r="27" ht="12.75">
      <c r="A27" s="69"/>
    </row>
    <row r="28" ht="12.75">
      <c r="A28" s="69"/>
    </row>
    <row r="29" ht="12.75">
      <c r="A29" s="69"/>
    </row>
    <row r="30" ht="12.75">
      <c r="A30" s="69"/>
    </row>
    <row r="31" ht="12.75">
      <c r="A31" s="69"/>
    </row>
    <row r="32" ht="12.75">
      <c r="A32" s="69"/>
    </row>
    <row r="33" ht="12.75">
      <c r="A33" s="69"/>
    </row>
    <row r="34" ht="12.75">
      <c r="A34" s="69"/>
    </row>
    <row r="35" ht="12.75">
      <c r="A35" s="69"/>
    </row>
    <row r="36" ht="12.75">
      <c r="A36" s="69"/>
    </row>
    <row r="37" ht="12.75">
      <c r="A37" s="69"/>
    </row>
    <row r="38" ht="12.75">
      <c r="A38" s="69"/>
    </row>
    <row r="39" ht="12.75">
      <c r="A39" s="69"/>
    </row>
    <row r="40" ht="12.75">
      <c r="A40" s="69"/>
    </row>
    <row r="41" ht="12.75">
      <c r="A41" s="69"/>
    </row>
    <row r="42" ht="12.75">
      <c r="A42" s="69"/>
    </row>
    <row r="43" ht="12.75">
      <c r="A43" s="69"/>
    </row>
    <row r="44" ht="12.75">
      <c r="A44" s="69"/>
    </row>
    <row r="45" ht="12.75">
      <c r="A45" s="69"/>
    </row>
    <row r="46" ht="12.75">
      <c r="A46" s="69"/>
    </row>
    <row r="47" ht="12.75">
      <c r="A47" s="69"/>
    </row>
    <row r="48" ht="12.75">
      <c r="A48" s="69"/>
    </row>
    <row r="49" ht="12.75">
      <c r="A49" s="69"/>
    </row>
    <row r="50" ht="12.75">
      <c r="A50" s="69"/>
    </row>
    <row r="51" ht="12.75">
      <c r="A51" s="69"/>
    </row>
    <row r="52" ht="12.75">
      <c r="A52" s="69"/>
    </row>
    <row r="53" ht="12.75">
      <c r="A53" s="69"/>
    </row>
    <row r="54" ht="12.75">
      <c r="A54" s="69"/>
    </row>
    <row r="55" ht="12.75">
      <c r="A55" s="69"/>
    </row>
    <row r="56" ht="12.75">
      <c r="A56" s="69"/>
    </row>
    <row r="57" ht="12.75">
      <c r="A57" s="69"/>
    </row>
    <row r="58" ht="12.75">
      <c r="A58" s="69"/>
    </row>
    <row r="59" ht="12.75">
      <c r="A59" s="69"/>
    </row>
    <row r="60" ht="12.75">
      <c r="A60" s="69"/>
    </row>
    <row r="61" ht="12.75">
      <c r="A61" s="69"/>
    </row>
    <row r="62" ht="12.75">
      <c r="A62" s="69"/>
    </row>
    <row r="63" ht="12.75">
      <c r="A63" s="69"/>
    </row>
    <row r="64" ht="12.75">
      <c r="A64" s="69"/>
    </row>
    <row r="65" ht="12.75">
      <c r="A65" s="69"/>
    </row>
    <row r="66" ht="12.75">
      <c r="A66" s="69"/>
    </row>
    <row r="67" ht="12.75">
      <c r="A67" s="69"/>
    </row>
    <row r="68" ht="12.75">
      <c r="A68" s="69"/>
    </row>
    <row r="69" ht="12.75">
      <c r="A69" s="69"/>
    </row>
    <row r="70" ht="12.75">
      <c r="A70" s="69"/>
    </row>
    <row r="71" ht="12.75">
      <c r="A71" s="69"/>
    </row>
    <row r="72" ht="12.75">
      <c r="A72" s="69"/>
    </row>
    <row r="73" ht="12.75">
      <c r="A73" s="69"/>
    </row>
    <row r="74" ht="12.75">
      <c r="A74" s="69"/>
    </row>
    <row r="75" ht="12.75">
      <c r="A75" s="69"/>
    </row>
    <row r="76" ht="12.75">
      <c r="A76" s="69"/>
    </row>
    <row r="77" ht="12.75">
      <c r="A77" s="69"/>
    </row>
    <row r="78" ht="12.75">
      <c r="A78" s="69"/>
    </row>
    <row r="79" ht="12.75">
      <c r="A79" s="69"/>
    </row>
    <row r="80" ht="12.75">
      <c r="A80" s="69"/>
    </row>
    <row r="81" ht="12.75">
      <c r="A81" s="69"/>
    </row>
    <row r="82" ht="12.75">
      <c r="A82" s="69"/>
    </row>
    <row r="83" ht="12.75">
      <c r="A83" s="69"/>
    </row>
    <row r="84" ht="12.75">
      <c r="A84" s="69"/>
    </row>
    <row r="85" ht="12.75">
      <c r="A85" s="69"/>
    </row>
    <row r="86" ht="12.75">
      <c r="A86" s="69"/>
    </row>
    <row r="87" ht="12.75">
      <c r="A87" s="69"/>
    </row>
    <row r="88" ht="12.75">
      <c r="A88" s="69"/>
    </row>
    <row r="89" ht="12.75">
      <c r="A89" s="69"/>
    </row>
    <row r="90" ht="12.75">
      <c r="A90" s="69"/>
    </row>
    <row r="91" ht="12.75">
      <c r="A91" s="69"/>
    </row>
    <row r="92" ht="12.75">
      <c r="A92" s="69"/>
    </row>
    <row r="93" ht="12.75">
      <c r="A93" s="69"/>
    </row>
    <row r="94" ht="12.75">
      <c r="A94" s="69"/>
    </row>
    <row r="95" ht="12.75">
      <c r="A95" s="69"/>
    </row>
    <row r="96" ht="12.75">
      <c r="A96" s="69"/>
    </row>
    <row r="97" ht="12.75">
      <c r="A97" s="69"/>
    </row>
    <row r="98" ht="12.75">
      <c r="A98" s="69"/>
    </row>
    <row r="99" ht="12.75">
      <c r="A99" s="69"/>
    </row>
    <row r="100" ht="12.75">
      <c r="A100" s="69"/>
    </row>
    <row r="101" ht="12.75">
      <c r="A101" s="69"/>
    </row>
    <row r="102" ht="12.75">
      <c r="A102" s="69"/>
    </row>
    <row r="103" ht="12.75">
      <c r="A103" s="69"/>
    </row>
    <row r="104" ht="12.75">
      <c r="A104" s="69"/>
    </row>
    <row r="105" ht="12.75">
      <c r="A105" s="69"/>
    </row>
    <row r="106" ht="12.75">
      <c r="A106" s="69"/>
    </row>
    <row r="107" ht="12.75">
      <c r="A107" s="69"/>
    </row>
    <row r="108" ht="12.75">
      <c r="A108" s="69"/>
    </row>
    <row r="109" ht="12.75">
      <c r="A109" s="69"/>
    </row>
    <row r="110" ht="12.75">
      <c r="A110" s="69"/>
    </row>
    <row r="111" ht="12.75">
      <c r="A111" s="69"/>
    </row>
    <row r="112" ht="12.75">
      <c r="A112" s="69"/>
    </row>
    <row r="113" ht="12.75">
      <c r="A113" s="69"/>
    </row>
    <row r="114" ht="12.75">
      <c r="A114" s="69"/>
    </row>
    <row r="115" ht="12.75">
      <c r="A115" s="69"/>
    </row>
    <row r="116" ht="12.75">
      <c r="A116" s="69"/>
    </row>
    <row r="117" ht="12.75">
      <c r="A117" s="69"/>
    </row>
    <row r="118" ht="12.75">
      <c r="A118" s="69"/>
    </row>
    <row r="119" ht="12.75">
      <c r="A119" s="69"/>
    </row>
    <row r="120" ht="12.75">
      <c r="A120" s="69"/>
    </row>
    <row r="121" ht="12.75">
      <c r="A121" s="69"/>
    </row>
    <row r="122" ht="12.75">
      <c r="A122" s="69"/>
    </row>
    <row r="123" ht="12.75">
      <c r="A123" s="69"/>
    </row>
    <row r="124" ht="12.75">
      <c r="A124" s="69"/>
    </row>
    <row r="125" ht="12.75">
      <c r="A125" s="69"/>
    </row>
    <row r="126" ht="12.75">
      <c r="A126" s="69"/>
    </row>
    <row r="127" ht="12.75">
      <c r="A127" s="69"/>
    </row>
    <row r="128" ht="12.75">
      <c r="A128" s="69"/>
    </row>
    <row r="129" ht="12.75">
      <c r="A129" s="69"/>
    </row>
    <row r="130" ht="12.75">
      <c r="A130" s="69"/>
    </row>
    <row r="131" ht="12.75">
      <c r="A131" s="69"/>
    </row>
    <row r="132" ht="12.75">
      <c r="A132" s="69"/>
    </row>
    <row r="133" ht="12.75">
      <c r="A133" s="69"/>
    </row>
    <row r="134" ht="12.75">
      <c r="A134" s="69"/>
    </row>
    <row r="135" ht="12.75">
      <c r="A135" s="69"/>
    </row>
    <row r="136" ht="12.75">
      <c r="A136" s="69"/>
    </row>
    <row r="137" ht="12.75">
      <c r="A137" s="69"/>
    </row>
    <row r="138" ht="12.75">
      <c r="A138" s="69"/>
    </row>
    <row r="139" ht="12.75">
      <c r="A139" s="69"/>
    </row>
    <row r="140" ht="12.75">
      <c r="A140" s="69"/>
    </row>
    <row r="141" ht="12.75">
      <c r="A141" s="69"/>
    </row>
    <row r="142" ht="12.75">
      <c r="A142" s="69"/>
    </row>
    <row r="143" ht="12.75">
      <c r="A143" s="69"/>
    </row>
    <row r="144" ht="12.75">
      <c r="A144" s="69"/>
    </row>
    <row r="145" ht="12.75">
      <c r="A145" s="69"/>
    </row>
    <row r="146" ht="12.75">
      <c r="A146" s="69"/>
    </row>
    <row r="147" ht="12.75">
      <c r="A147" s="69"/>
    </row>
    <row r="148" ht="12.75">
      <c r="A148" s="69"/>
    </row>
    <row r="149" ht="12.75">
      <c r="A149" s="69"/>
    </row>
    <row r="150" ht="12.75">
      <c r="A150" s="69"/>
    </row>
    <row r="151" ht="12.75">
      <c r="A151" s="69"/>
    </row>
    <row r="152" ht="12.75">
      <c r="A152" s="69"/>
    </row>
    <row r="153" ht="12.75">
      <c r="A153" s="69"/>
    </row>
    <row r="154" ht="12.75">
      <c r="A154" s="69"/>
    </row>
    <row r="155" ht="12.75">
      <c r="A155" s="69"/>
    </row>
    <row r="156" ht="12.75">
      <c r="A156" s="69"/>
    </row>
    <row r="157" ht="12.75">
      <c r="A157" s="69"/>
    </row>
    <row r="158" ht="12.75">
      <c r="A158" s="69"/>
    </row>
    <row r="159" ht="12.75">
      <c r="A159" s="69"/>
    </row>
    <row r="160" ht="12.75">
      <c r="A160" s="69"/>
    </row>
    <row r="161" ht="12.75">
      <c r="A161" s="69"/>
    </row>
    <row r="162" ht="12.75">
      <c r="A162" s="69"/>
    </row>
    <row r="163" ht="12.75">
      <c r="A163" s="69"/>
    </row>
    <row r="164" ht="12.75">
      <c r="A164" s="69"/>
    </row>
    <row r="165" ht="12.75">
      <c r="A165" s="69"/>
    </row>
    <row r="166" ht="12.75">
      <c r="A166" s="69"/>
    </row>
    <row r="167" ht="12.75">
      <c r="A167" s="69"/>
    </row>
    <row r="168" ht="12.75">
      <c r="A168" s="69"/>
    </row>
    <row r="169" ht="12.75">
      <c r="A169" s="69"/>
    </row>
    <row r="170" ht="12.75">
      <c r="A170" s="69"/>
    </row>
    <row r="171" ht="12.75">
      <c r="A171" s="69"/>
    </row>
    <row r="172" ht="12.75">
      <c r="A172" s="69"/>
    </row>
    <row r="173" ht="12.75">
      <c r="A173" s="69"/>
    </row>
    <row r="174" ht="12.75">
      <c r="A174" s="69"/>
    </row>
    <row r="175" ht="12.75">
      <c r="A175" s="69"/>
    </row>
    <row r="176" ht="12.75">
      <c r="A176" s="69"/>
    </row>
    <row r="177" ht="12.75">
      <c r="A177" s="69"/>
    </row>
    <row r="178" ht="12.75">
      <c r="A178" s="69"/>
    </row>
    <row r="179" ht="12.75">
      <c r="A179" s="69"/>
    </row>
    <row r="180" ht="12.75">
      <c r="A180" s="69"/>
    </row>
    <row r="181" ht="12.75">
      <c r="A181" s="69"/>
    </row>
    <row r="182" ht="12.75">
      <c r="A182" s="69"/>
    </row>
    <row r="183" ht="12.75">
      <c r="A183" s="69"/>
    </row>
    <row r="184" ht="12.75">
      <c r="A184" s="69"/>
    </row>
    <row r="185" ht="12.75">
      <c r="A185" s="69"/>
    </row>
    <row r="186" ht="12.75">
      <c r="A186" s="69"/>
    </row>
    <row r="187" ht="12.75">
      <c r="A187" s="69"/>
    </row>
    <row r="188" ht="12.75">
      <c r="A188" s="69"/>
    </row>
    <row r="189" ht="12.75">
      <c r="A189" s="69"/>
    </row>
    <row r="190" ht="12.75">
      <c r="A190" s="69"/>
    </row>
    <row r="191" ht="12.75">
      <c r="A191" s="69"/>
    </row>
    <row r="192" ht="12.75">
      <c r="A192" s="69"/>
    </row>
    <row r="193" ht="12.75">
      <c r="A193" s="69"/>
    </row>
    <row r="194" ht="12.75">
      <c r="A194" s="69"/>
    </row>
    <row r="195" ht="12.75">
      <c r="A195" s="69"/>
    </row>
    <row r="196" ht="12.75">
      <c r="A196" s="69"/>
    </row>
    <row r="197" ht="12.75">
      <c r="A197" s="69"/>
    </row>
    <row r="198" ht="12.75">
      <c r="A198" s="69"/>
    </row>
    <row r="199" ht="12.75">
      <c r="A199" s="69"/>
    </row>
    <row r="200" ht="12.75">
      <c r="A200" s="69"/>
    </row>
    <row r="201" ht="12.75">
      <c r="A201" s="69"/>
    </row>
    <row r="202" ht="12.75">
      <c r="A202" s="69"/>
    </row>
    <row r="203" ht="12.75">
      <c r="A203" s="69"/>
    </row>
    <row r="204" ht="12.75">
      <c r="A204" s="69"/>
    </row>
    <row r="205" ht="12.75">
      <c r="A205" s="69"/>
    </row>
    <row r="206" ht="12.75">
      <c r="A206" s="69"/>
    </row>
    <row r="207" ht="12.75">
      <c r="A207" s="69"/>
    </row>
    <row r="208" ht="12.75">
      <c r="A208" s="69"/>
    </row>
    <row r="209" ht="12.75">
      <c r="A209" s="69"/>
    </row>
    <row r="210" ht="12.75">
      <c r="A210" s="69"/>
    </row>
    <row r="211" ht="12.75">
      <c r="A211" s="69"/>
    </row>
    <row r="212" ht="12.75">
      <c r="A212" s="69"/>
    </row>
    <row r="213" ht="12.75">
      <c r="A213" s="69"/>
    </row>
    <row r="214" ht="12.75">
      <c r="A214" s="69"/>
    </row>
    <row r="215" ht="12.75">
      <c r="A215" s="69"/>
    </row>
    <row r="216" ht="12.75">
      <c r="A216" s="69"/>
    </row>
    <row r="217" ht="12.75">
      <c r="A217" s="69"/>
    </row>
    <row r="218" ht="12.75">
      <c r="A218" s="69"/>
    </row>
    <row r="219" ht="12.75">
      <c r="A219" s="69"/>
    </row>
    <row r="220" ht="12.75">
      <c r="A220" s="69"/>
    </row>
    <row r="221" ht="12.75">
      <c r="A221" s="69"/>
    </row>
    <row r="222" ht="12.75">
      <c r="A222" s="69"/>
    </row>
    <row r="223" ht="12.75">
      <c r="A223" s="69"/>
    </row>
    <row r="224" ht="12.75">
      <c r="A224" s="69"/>
    </row>
    <row r="225" ht="12.75">
      <c r="A225" s="69"/>
    </row>
    <row r="226" ht="12.75">
      <c r="A226" s="69"/>
    </row>
    <row r="227" ht="12.75">
      <c r="A227" s="69"/>
    </row>
    <row r="228" ht="12.75">
      <c r="A228" s="69"/>
    </row>
    <row r="229" ht="12.75">
      <c r="A229" s="69"/>
    </row>
    <row r="230" ht="12.75">
      <c r="A230" s="69"/>
    </row>
    <row r="231" ht="12.75">
      <c r="A231" s="69"/>
    </row>
    <row r="232" ht="12.75">
      <c r="A232" s="69"/>
    </row>
    <row r="233" ht="12.75">
      <c r="A233" s="69"/>
    </row>
    <row r="234" ht="12.75">
      <c r="A234" s="69"/>
    </row>
    <row r="235" ht="12.75">
      <c r="A235" s="69"/>
    </row>
    <row r="236" ht="12.75">
      <c r="A236" s="69"/>
    </row>
    <row r="237" ht="12.75">
      <c r="A237" s="69"/>
    </row>
    <row r="238" ht="12.75">
      <c r="A238" s="69"/>
    </row>
    <row r="239" ht="12.75">
      <c r="A239" s="69"/>
    </row>
    <row r="240" ht="12.75">
      <c r="A240" s="69"/>
    </row>
    <row r="241" ht="12.75">
      <c r="A241" s="69"/>
    </row>
    <row r="242" ht="12.75">
      <c r="A242" s="69"/>
    </row>
    <row r="243" ht="12.75">
      <c r="A243" s="69"/>
    </row>
    <row r="244" ht="12.75">
      <c r="A244" s="69"/>
    </row>
    <row r="245" ht="12.75">
      <c r="A245" s="69"/>
    </row>
    <row r="246" ht="12.75">
      <c r="A246" s="69"/>
    </row>
    <row r="247" ht="12.75">
      <c r="A247" s="69"/>
    </row>
    <row r="248" ht="12.75">
      <c r="A248" s="69"/>
    </row>
    <row r="249" ht="12.75">
      <c r="A249" s="69"/>
    </row>
    <row r="250" ht="12.75">
      <c r="A250" s="69"/>
    </row>
    <row r="251" ht="12.75">
      <c r="A251" s="69"/>
    </row>
    <row r="252" ht="12.75">
      <c r="A252" s="69"/>
    </row>
    <row r="253" ht="12.75">
      <c r="A253" s="69"/>
    </row>
    <row r="254" ht="12.75">
      <c r="A254" s="69"/>
    </row>
    <row r="255" ht="12.75">
      <c r="A255" s="69"/>
    </row>
    <row r="256" ht="12.75">
      <c r="A256" s="69"/>
    </row>
    <row r="257" ht="12.75">
      <c r="A257" s="69"/>
    </row>
    <row r="258" ht="12.75">
      <c r="A258" s="69"/>
    </row>
    <row r="259" ht="12.75">
      <c r="A259" s="69"/>
    </row>
    <row r="260" ht="12.75">
      <c r="A260" s="69"/>
    </row>
    <row r="261" ht="12.75">
      <c r="A261" s="69"/>
    </row>
    <row r="262" ht="12.75">
      <c r="A262" s="69"/>
    </row>
    <row r="263" ht="12.75">
      <c r="A263" s="69"/>
    </row>
    <row r="264" ht="12.75">
      <c r="A264" s="69"/>
    </row>
    <row r="265" ht="12.75">
      <c r="A265" s="69"/>
    </row>
    <row r="266" ht="12.75">
      <c r="A266" s="69"/>
    </row>
    <row r="267" ht="12.75">
      <c r="A267" s="69"/>
    </row>
    <row r="268" ht="12.75">
      <c r="A268" s="69"/>
    </row>
    <row r="269" ht="12.75">
      <c r="A269" s="69"/>
    </row>
    <row r="270" ht="12.75">
      <c r="A270" s="69"/>
    </row>
    <row r="271" ht="12.75">
      <c r="A271" s="69"/>
    </row>
    <row r="272" ht="12.75">
      <c r="A272" s="69"/>
    </row>
    <row r="273" ht="12.75">
      <c r="A273" s="69"/>
    </row>
    <row r="274" ht="12.75">
      <c r="A274" s="69"/>
    </row>
    <row r="275" ht="12.75">
      <c r="A275" s="69"/>
    </row>
    <row r="276" ht="12.75">
      <c r="A276" s="69"/>
    </row>
    <row r="277" ht="12.75">
      <c r="A277" s="69"/>
    </row>
    <row r="278" ht="12.75">
      <c r="A278" s="69"/>
    </row>
    <row r="279" ht="12.75">
      <c r="A279" s="69"/>
    </row>
    <row r="280" ht="12.75">
      <c r="A280" s="69"/>
    </row>
    <row r="281" ht="12.75">
      <c r="A281" s="69"/>
    </row>
    <row r="282" ht="12.75">
      <c r="A282" s="69"/>
    </row>
    <row r="283" ht="12.75">
      <c r="A283" s="69"/>
    </row>
    <row r="284" ht="12.75">
      <c r="A284" s="69"/>
    </row>
    <row r="285" ht="12.75">
      <c r="A285" s="69"/>
    </row>
    <row r="286" ht="12.75">
      <c r="A286" s="69"/>
    </row>
  </sheetData>
  <sheetProtection/>
  <mergeCells count="18">
    <mergeCell ref="K3:L3"/>
    <mergeCell ref="Z3:AA3"/>
    <mergeCell ref="A4:E4"/>
    <mergeCell ref="A5:A7"/>
    <mergeCell ref="B5:B7"/>
    <mergeCell ref="C5:C7"/>
    <mergeCell ref="D5:D7"/>
    <mergeCell ref="F6:J6"/>
    <mergeCell ref="P5:T5"/>
    <mergeCell ref="F5:J5"/>
    <mergeCell ref="W17:AB17"/>
    <mergeCell ref="P6:T6"/>
    <mergeCell ref="Z5:AD5"/>
    <mergeCell ref="Z6:AD6"/>
    <mergeCell ref="K6:O6"/>
    <mergeCell ref="U5:Y5"/>
    <mergeCell ref="U6:Y6"/>
    <mergeCell ref="K5:O5"/>
  </mergeCells>
  <printOptions/>
  <pageMargins left="0.2" right="0.2" top="0.24" bottom="0.21" header="0.2" footer="0.19"/>
  <pageSetup horizontalDpi="600" verticalDpi="600" orientation="portrait" paperSize="9" scale="9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7"/>
  <sheetViews>
    <sheetView zoomScalePageLayoutView="0" workbookViewId="0" topLeftCell="E1">
      <selection activeCell="I8" sqref="I8"/>
    </sheetView>
  </sheetViews>
  <sheetFormatPr defaultColWidth="9.140625" defaultRowHeight="12.75"/>
  <cols>
    <col min="1" max="1" width="4.7109375" style="2" customWidth="1"/>
    <col min="2" max="2" width="13.7109375" style="2" customWidth="1"/>
    <col min="3" max="3" width="23.7109375" style="2" customWidth="1"/>
    <col min="4" max="4" width="12.00390625" style="2" customWidth="1"/>
    <col min="5" max="5" width="9.57421875" style="2" customWidth="1"/>
    <col min="6" max="35" width="4.8515625" style="2" customWidth="1"/>
    <col min="36" max="16384" width="9.140625" style="2" customWidth="1"/>
  </cols>
  <sheetData>
    <row r="1" spans="1:5" s="1" customFormat="1" ht="16.5" customHeight="1">
      <c r="A1" s="8" t="s">
        <v>0</v>
      </c>
      <c r="B1" s="8"/>
      <c r="C1" s="8"/>
      <c r="D1" s="8"/>
      <c r="E1" s="8"/>
    </row>
    <row r="2" spans="1:5" s="1" customFormat="1" ht="16.5" customHeight="1">
      <c r="A2" s="9" t="s">
        <v>166</v>
      </c>
      <c r="B2" s="9"/>
      <c r="C2" s="9"/>
      <c r="D2" s="9"/>
      <c r="E2" s="9"/>
    </row>
    <row r="3" spans="1:7" ht="26.25" customHeight="1">
      <c r="A3" s="20" t="s">
        <v>164</v>
      </c>
      <c r="B3" s="20"/>
      <c r="C3" s="20"/>
      <c r="D3" s="20"/>
      <c r="E3" s="20"/>
      <c r="F3" s="60"/>
      <c r="G3" s="60"/>
    </row>
    <row r="4" spans="1:5" s="3" customFormat="1" ht="21" customHeight="1">
      <c r="A4" s="74" t="s">
        <v>143</v>
      </c>
      <c r="B4" s="74"/>
      <c r="C4" s="74"/>
      <c r="D4" s="74"/>
      <c r="E4" s="74"/>
    </row>
    <row r="5" spans="1:35" ht="21" customHeight="1">
      <c r="A5" s="75" t="s">
        <v>3</v>
      </c>
      <c r="B5" s="75" t="s">
        <v>1</v>
      </c>
      <c r="C5" s="75" t="s">
        <v>4</v>
      </c>
      <c r="D5" s="75" t="s">
        <v>2</v>
      </c>
      <c r="E5" s="7" t="s">
        <v>8</v>
      </c>
      <c r="F5" s="71" t="s">
        <v>156</v>
      </c>
      <c r="G5" s="72"/>
      <c r="H5" s="72"/>
      <c r="I5" s="72"/>
      <c r="J5" s="73"/>
      <c r="K5" s="71" t="s">
        <v>136</v>
      </c>
      <c r="L5" s="72"/>
      <c r="M5" s="72"/>
      <c r="N5" s="72"/>
      <c r="O5" s="73"/>
      <c r="P5" s="71" t="s">
        <v>149</v>
      </c>
      <c r="Q5" s="72"/>
      <c r="R5" s="72"/>
      <c r="S5" s="72"/>
      <c r="T5" s="73"/>
      <c r="U5" s="71" t="s">
        <v>148</v>
      </c>
      <c r="V5" s="72"/>
      <c r="W5" s="72"/>
      <c r="X5" s="72"/>
      <c r="Y5" s="73"/>
      <c r="Z5" s="71" t="s">
        <v>154</v>
      </c>
      <c r="AA5" s="72"/>
      <c r="AB5" s="72"/>
      <c r="AC5" s="72"/>
      <c r="AD5" s="73"/>
      <c r="AE5" s="71" t="s">
        <v>214</v>
      </c>
      <c r="AF5" s="72"/>
      <c r="AG5" s="72"/>
      <c r="AH5" s="72"/>
      <c r="AI5" s="73"/>
    </row>
    <row r="6" spans="1:35" ht="21.75" customHeight="1">
      <c r="A6" s="76"/>
      <c r="B6" s="76"/>
      <c r="C6" s="76"/>
      <c r="D6" s="76"/>
      <c r="E6" s="7">
        <f>SUM(F6:AE6)</f>
        <v>18</v>
      </c>
      <c r="F6" s="71">
        <v>4</v>
      </c>
      <c r="G6" s="72"/>
      <c r="H6" s="72"/>
      <c r="I6" s="72"/>
      <c r="J6" s="73"/>
      <c r="K6" s="71">
        <v>3</v>
      </c>
      <c r="L6" s="72"/>
      <c r="M6" s="72"/>
      <c r="N6" s="72"/>
      <c r="O6" s="73"/>
      <c r="P6" s="71">
        <v>3</v>
      </c>
      <c r="Q6" s="72"/>
      <c r="R6" s="72"/>
      <c r="S6" s="72"/>
      <c r="T6" s="73"/>
      <c r="U6" s="71">
        <v>2</v>
      </c>
      <c r="V6" s="72"/>
      <c r="W6" s="72"/>
      <c r="X6" s="72"/>
      <c r="Y6" s="73"/>
      <c r="Z6" s="71">
        <v>3</v>
      </c>
      <c r="AA6" s="72"/>
      <c r="AB6" s="72"/>
      <c r="AC6" s="72"/>
      <c r="AD6" s="73"/>
      <c r="AE6" s="71">
        <v>3</v>
      </c>
      <c r="AF6" s="72"/>
      <c r="AG6" s="72"/>
      <c r="AH6" s="72"/>
      <c r="AI6" s="73"/>
    </row>
    <row r="7" spans="1:35" ht="21.75" customHeight="1">
      <c r="A7" s="77"/>
      <c r="B7" s="77"/>
      <c r="C7" s="77"/>
      <c r="D7" s="77"/>
      <c r="E7" s="7"/>
      <c r="F7" s="5" t="s">
        <v>5</v>
      </c>
      <c r="G7" s="5" t="s">
        <v>6</v>
      </c>
      <c r="H7" s="5" t="s">
        <v>7</v>
      </c>
      <c r="I7" s="5" t="s">
        <v>9</v>
      </c>
      <c r="J7" s="5" t="s">
        <v>10</v>
      </c>
      <c r="K7" s="5" t="s">
        <v>5</v>
      </c>
      <c r="L7" s="5" t="s">
        <v>6</v>
      </c>
      <c r="M7" s="5" t="s">
        <v>7</v>
      </c>
      <c r="N7" s="5" t="s">
        <v>9</v>
      </c>
      <c r="O7" s="5" t="s">
        <v>10</v>
      </c>
      <c r="P7" s="5" t="s">
        <v>5</v>
      </c>
      <c r="Q7" s="5" t="s">
        <v>6</v>
      </c>
      <c r="R7" s="5" t="s">
        <v>7</v>
      </c>
      <c r="S7" s="5" t="s">
        <v>9</v>
      </c>
      <c r="T7" s="5" t="s">
        <v>10</v>
      </c>
      <c r="U7" s="5" t="s">
        <v>5</v>
      </c>
      <c r="V7" s="5" t="s">
        <v>6</v>
      </c>
      <c r="W7" s="5" t="s">
        <v>7</v>
      </c>
      <c r="X7" s="5" t="s">
        <v>9</v>
      </c>
      <c r="Y7" s="5" t="s">
        <v>10</v>
      </c>
      <c r="Z7" s="5" t="s">
        <v>5</v>
      </c>
      <c r="AA7" s="5" t="s">
        <v>6</v>
      </c>
      <c r="AB7" s="5" t="s">
        <v>7</v>
      </c>
      <c r="AC7" s="5" t="s">
        <v>9</v>
      </c>
      <c r="AD7" s="5" t="s">
        <v>10</v>
      </c>
      <c r="AE7" s="5" t="s">
        <v>5</v>
      </c>
      <c r="AF7" s="5" t="s">
        <v>6</v>
      </c>
      <c r="AG7" s="5" t="s">
        <v>7</v>
      </c>
      <c r="AH7" s="5" t="s">
        <v>9</v>
      </c>
      <c r="AI7" s="5" t="s">
        <v>10</v>
      </c>
    </row>
    <row r="8" spans="1:35" ht="18" customHeight="1">
      <c r="A8" s="6">
        <v>1</v>
      </c>
      <c r="B8" s="22" t="s">
        <v>111</v>
      </c>
      <c r="C8" s="13" t="s">
        <v>121</v>
      </c>
      <c r="D8" s="28" t="s">
        <v>47</v>
      </c>
      <c r="E8" s="17">
        <f>(AI8*$AE$6)/$AE$6</f>
        <v>4</v>
      </c>
      <c r="F8" s="63">
        <v>7.2</v>
      </c>
      <c r="G8" s="64">
        <v>7</v>
      </c>
      <c r="H8" s="16">
        <f aca="true" t="shared" si="0" ref="H8:H20">F8*0.4+G8*0.6</f>
        <v>7.08</v>
      </c>
      <c r="I8" s="14" t="str">
        <f aca="true" t="shared" si="1" ref="I8:I20">IF(H8&lt;4,"F",IF(H8&lt;5.5,"D",IF(H8&lt;7,"C",IF(H8&lt;8.5,"B","A"))))</f>
        <v>B</v>
      </c>
      <c r="J8" s="15" t="str">
        <f aca="true" t="shared" si="2" ref="J8:J20">IF(I8="A","4.0",IF(I8="B","3.0",IF(I8="C","2.0",IF(I8="D","1.0","0"))))</f>
        <v>3.0</v>
      </c>
      <c r="K8" s="63">
        <v>9</v>
      </c>
      <c r="L8" s="64">
        <v>8</v>
      </c>
      <c r="M8" s="16">
        <f aca="true" t="shared" si="3" ref="M8:M20">K8*0.4+L8*0.6</f>
        <v>8.4</v>
      </c>
      <c r="N8" s="14" t="str">
        <f aca="true" t="shared" si="4" ref="N8:N20">IF(M8&lt;4,"F",IF(M8&lt;5.5,"D",IF(M8&lt;7,"C",IF(M8&lt;8.5,"B","A"))))</f>
        <v>B</v>
      </c>
      <c r="O8" s="15" t="str">
        <f aca="true" t="shared" si="5" ref="O8:O20">IF(N8="A","4.0",IF(N8="B","3.0",IF(N8="C","2.0",IF(N8="D","1.0","0"))))</f>
        <v>3.0</v>
      </c>
      <c r="P8" s="63">
        <v>7.6</v>
      </c>
      <c r="Q8" s="64">
        <v>7</v>
      </c>
      <c r="R8" s="16">
        <f aca="true" t="shared" si="6" ref="R8:R20">P8*0.4+Q8*0.6</f>
        <v>7.24</v>
      </c>
      <c r="S8" s="14" t="str">
        <f aca="true" t="shared" si="7" ref="S8:S20">IF(R8&lt;4,"F",IF(R8&lt;5.5,"D",IF(R8&lt;7,"C",IF(R8&lt;8.5,"B","A"))))</f>
        <v>B</v>
      </c>
      <c r="T8" s="15" t="str">
        <f aca="true" t="shared" si="8" ref="T8:T20">IF(S8="A","4.0",IF(S8="B","3.0",IF(S8="C","2.0",IF(S8="D","1.0","0"))))</f>
        <v>3.0</v>
      </c>
      <c r="U8" s="63">
        <v>7.8</v>
      </c>
      <c r="V8" s="64">
        <v>8</v>
      </c>
      <c r="W8" s="16">
        <f aca="true" t="shared" si="9" ref="W8:W20">U8*0.4+V8*0.6</f>
        <v>7.92</v>
      </c>
      <c r="X8" s="14" t="str">
        <f aca="true" t="shared" si="10" ref="X8:X20">IF(W8&lt;4,"F",IF(W8&lt;5.5,"D",IF(W8&lt;7,"C",IF(W8&lt;8.5,"B","A"))))</f>
        <v>B</v>
      </c>
      <c r="Y8" s="15" t="str">
        <f>IF(X8="A","4.0",IF(X8="B","3.0",IF(X8="C","2.0",IF(X8="D","1.0","0"))))</f>
        <v>3.0</v>
      </c>
      <c r="Z8" s="63">
        <v>7.6</v>
      </c>
      <c r="AA8" s="64">
        <v>8</v>
      </c>
      <c r="AB8" s="16">
        <f aca="true" t="shared" si="11" ref="AB8:AB20">Z8*0.4+AA8*0.6</f>
        <v>7.84</v>
      </c>
      <c r="AC8" s="14" t="str">
        <f aca="true" t="shared" si="12" ref="AC8:AC20">IF(AB8&lt;4,"F",IF(AB8&lt;5.5,"D",IF(AB8&lt;7,"C",IF(AB8&lt;8.5,"B","A"))))</f>
        <v>B</v>
      </c>
      <c r="AD8" s="15" t="str">
        <f>IF(AC8="A","4.0",IF(AC8="B","3.0",IF(AC8="C","2.0",IF(AC8="D","1.0","0"))))</f>
        <v>3.0</v>
      </c>
      <c r="AE8" s="10">
        <v>8.2</v>
      </c>
      <c r="AF8" s="11">
        <v>9</v>
      </c>
      <c r="AG8" s="16">
        <f aca="true" t="shared" si="13" ref="AG8:AG20">AE8*0.4+AF8*0.6</f>
        <v>8.68</v>
      </c>
      <c r="AH8" s="14" t="str">
        <f aca="true" t="shared" si="14" ref="AH8:AH20">IF(AG8&lt;4,"F",IF(AG8&lt;5.5,"D",IF(AG8&lt;7,"C",IF(AG8&lt;8.5,"B","A"))))</f>
        <v>A</v>
      </c>
      <c r="AI8" s="15" t="str">
        <f>IF(AH8="A","4.0",IF(AH8="B","3.0",IF(AH8="C","2.0",IF(AH8="D","1.0","0"))))</f>
        <v>4.0</v>
      </c>
    </row>
    <row r="9" spans="1:35" ht="18" customHeight="1">
      <c r="A9" s="6">
        <v>2</v>
      </c>
      <c r="B9" s="22" t="s">
        <v>112</v>
      </c>
      <c r="C9" s="13" t="s">
        <v>11</v>
      </c>
      <c r="D9" s="28" t="s">
        <v>122</v>
      </c>
      <c r="E9" s="17">
        <f>(AI9*$AE$6)/$AE$6</f>
        <v>0</v>
      </c>
      <c r="F9" s="10"/>
      <c r="G9" s="11"/>
      <c r="H9" s="16">
        <f t="shared" si="0"/>
        <v>0</v>
      </c>
      <c r="I9" s="14" t="str">
        <f t="shared" si="1"/>
        <v>F</v>
      </c>
      <c r="J9" s="15" t="str">
        <f t="shared" si="2"/>
        <v>0</v>
      </c>
      <c r="K9" s="10"/>
      <c r="L9" s="11"/>
      <c r="M9" s="16">
        <f t="shared" si="3"/>
        <v>0</v>
      </c>
      <c r="N9" s="14" t="str">
        <f t="shared" si="4"/>
        <v>F</v>
      </c>
      <c r="O9" s="15" t="str">
        <f t="shared" si="5"/>
        <v>0</v>
      </c>
      <c r="P9" s="10"/>
      <c r="Q9" s="11"/>
      <c r="R9" s="16">
        <f t="shared" si="6"/>
        <v>0</v>
      </c>
      <c r="S9" s="14" t="str">
        <f t="shared" si="7"/>
        <v>F</v>
      </c>
      <c r="T9" s="15" t="str">
        <f t="shared" si="8"/>
        <v>0</v>
      </c>
      <c r="U9" s="10"/>
      <c r="V9" s="11"/>
      <c r="W9" s="16">
        <f t="shared" si="9"/>
        <v>0</v>
      </c>
      <c r="X9" s="14" t="str">
        <f t="shared" si="10"/>
        <v>F</v>
      </c>
      <c r="Y9" s="15" t="str">
        <f aca="true" t="shared" si="15" ref="Y9:Y20">IF(X9="A","4.0",IF(X9="B","3.0",IF(X9="C","2.0",IF(X9="D","1.0","0"))))</f>
        <v>0</v>
      </c>
      <c r="Z9" s="10"/>
      <c r="AA9" s="11"/>
      <c r="AB9" s="16">
        <f t="shared" si="11"/>
        <v>0</v>
      </c>
      <c r="AC9" s="14" t="str">
        <f t="shared" si="12"/>
        <v>F</v>
      </c>
      <c r="AD9" s="15" t="str">
        <f aca="true" t="shared" si="16" ref="AD9:AD20">IF(AC9="A","4.0",IF(AC9="B","3.0",IF(AC9="C","2.0",IF(AC9="D","1.0","0"))))</f>
        <v>0</v>
      </c>
      <c r="AE9" s="10"/>
      <c r="AF9" s="11"/>
      <c r="AG9" s="16">
        <f t="shared" si="13"/>
        <v>0</v>
      </c>
      <c r="AH9" s="14" t="str">
        <f t="shared" si="14"/>
        <v>F</v>
      </c>
      <c r="AI9" s="15" t="str">
        <f aca="true" t="shared" si="17" ref="AI9:AI20">IF(AH9="A","4.0",IF(AH9="B","3.0",IF(AH9="C","2.0",IF(AH9="D","1.0","0"))))</f>
        <v>0</v>
      </c>
    </row>
    <row r="10" spans="1:35" ht="18" customHeight="1">
      <c r="A10" s="6">
        <v>3</v>
      </c>
      <c r="B10" s="22" t="s">
        <v>113</v>
      </c>
      <c r="C10" s="13" t="s">
        <v>123</v>
      </c>
      <c r="D10" s="28" t="s">
        <v>47</v>
      </c>
      <c r="E10" s="17">
        <f>(AI10*$AE$6)/$AE$6</f>
        <v>4</v>
      </c>
      <c r="F10" s="63">
        <v>7</v>
      </c>
      <c r="G10" s="64">
        <v>8</v>
      </c>
      <c r="H10" s="16">
        <f t="shared" si="0"/>
        <v>7.6</v>
      </c>
      <c r="I10" s="14" t="str">
        <f t="shared" si="1"/>
        <v>B</v>
      </c>
      <c r="J10" s="15" t="str">
        <f t="shared" si="2"/>
        <v>3.0</v>
      </c>
      <c r="K10" s="63">
        <v>8</v>
      </c>
      <c r="L10" s="64">
        <v>7</v>
      </c>
      <c r="M10" s="16">
        <f t="shared" si="3"/>
        <v>7.4</v>
      </c>
      <c r="N10" s="14" t="str">
        <f t="shared" si="4"/>
        <v>B</v>
      </c>
      <c r="O10" s="15" t="str">
        <f t="shared" si="5"/>
        <v>3.0</v>
      </c>
      <c r="P10" s="63">
        <v>7.6</v>
      </c>
      <c r="Q10" s="64">
        <v>7</v>
      </c>
      <c r="R10" s="16">
        <f t="shared" si="6"/>
        <v>7.24</v>
      </c>
      <c r="S10" s="14" t="str">
        <f t="shared" si="7"/>
        <v>B</v>
      </c>
      <c r="T10" s="15" t="str">
        <f t="shared" si="8"/>
        <v>3.0</v>
      </c>
      <c r="U10" s="63">
        <v>7.8</v>
      </c>
      <c r="V10" s="64">
        <v>8</v>
      </c>
      <c r="W10" s="16">
        <f t="shared" si="9"/>
        <v>7.92</v>
      </c>
      <c r="X10" s="14" t="str">
        <f t="shared" si="10"/>
        <v>B</v>
      </c>
      <c r="Y10" s="15" t="str">
        <f t="shared" si="15"/>
        <v>3.0</v>
      </c>
      <c r="Z10" s="63">
        <v>7.6</v>
      </c>
      <c r="AA10" s="64">
        <v>8</v>
      </c>
      <c r="AB10" s="16">
        <f t="shared" si="11"/>
        <v>7.84</v>
      </c>
      <c r="AC10" s="14" t="str">
        <f t="shared" si="12"/>
        <v>B</v>
      </c>
      <c r="AD10" s="15" t="str">
        <f t="shared" si="16"/>
        <v>3.0</v>
      </c>
      <c r="AE10" s="10">
        <v>8.2</v>
      </c>
      <c r="AF10" s="11">
        <v>9</v>
      </c>
      <c r="AG10" s="16">
        <f t="shared" si="13"/>
        <v>8.68</v>
      </c>
      <c r="AH10" s="14" t="str">
        <f t="shared" si="14"/>
        <v>A</v>
      </c>
      <c r="AI10" s="15" t="str">
        <f t="shared" si="17"/>
        <v>4.0</v>
      </c>
    </row>
    <row r="11" spans="1:35" ht="18" customHeight="1">
      <c r="A11" s="6">
        <v>4</v>
      </c>
      <c r="B11" s="22" t="s">
        <v>114</v>
      </c>
      <c r="C11" s="13" t="s">
        <v>12</v>
      </c>
      <c r="D11" s="28" t="s">
        <v>124</v>
      </c>
      <c r="E11" s="17">
        <f>(J11*$F$6+Y11*$U$6+AD11*$Z$6+AI11*$AE$6)/12</f>
        <v>2.5</v>
      </c>
      <c r="F11" s="10">
        <v>7.7</v>
      </c>
      <c r="G11" s="11">
        <v>9</v>
      </c>
      <c r="H11" s="16">
        <f t="shared" si="0"/>
        <v>8.48</v>
      </c>
      <c r="I11" s="14" t="str">
        <f t="shared" si="1"/>
        <v>B</v>
      </c>
      <c r="J11" s="15" t="str">
        <f t="shared" si="2"/>
        <v>3.0</v>
      </c>
      <c r="K11" s="63">
        <v>8.4</v>
      </c>
      <c r="L11" s="64">
        <v>8</v>
      </c>
      <c r="M11" s="16">
        <f t="shared" si="3"/>
        <v>8.16</v>
      </c>
      <c r="N11" s="14" t="str">
        <f t="shared" si="4"/>
        <v>B</v>
      </c>
      <c r="O11" s="15" t="str">
        <f t="shared" si="5"/>
        <v>3.0</v>
      </c>
      <c r="P11" s="63">
        <v>7.6</v>
      </c>
      <c r="Q11" s="64">
        <v>7</v>
      </c>
      <c r="R11" s="16">
        <f t="shared" si="6"/>
        <v>7.24</v>
      </c>
      <c r="S11" s="14" t="str">
        <f t="shared" si="7"/>
        <v>B</v>
      </c>
      <c r="T11" s="15" t="str">
        <f t="shared" si="8"/>
        <v>3.0</v>
      </c>
      <c r="U11" s="10"/>
      <c r="V11" s="11"/>
      <c r="W11" s="16">
        <f t="shared" si="9"/>
        <v>0</v>
      </c>
      <c r="X11" s="14" t="str">
        <f t="shared" si="10"/>
        <v>F</v>
      </c>
      <c r="Y11" s="15" t="str">
        <f t="shared" si="15"/>
        <v>0</v>
      </c>
      <c r="Z11" s="10">
        <v>9</v>
      </c>
      <c r="AA11" s="11">
        <v>7</v>
      </c>
      <c r="AB11" s="16">
        <f t="shared" si="11"/>
        <v>7.800000000000001</v>
      </c>
      <c r="AC11" s="14" t="str">
        <f t="shared" si="12"/>
        <v>B</v>
      </c>
      <c r="AD11" s="15" t="str">
        <f t="shared" si="16"/>
        <v>3.0</v>
      </c>
      <c r="AE11" s="10">
        <v>8.6</v>
      </c>
      <c r="AF11" s="11">
        <v>6</v>
      </c>
      <c r="AG11" s="16">
        <f t="shared" si="13"/>
        <v>7.039999999999999</v>
      </c>
      <c r="AH11" s="14" t="str">
        <f t="shared" si="14"/>
        <v>B</v>
      </c>
      <c r="AI11" s="15" t="str">
        <f t="shared" si="17"/>
        <v>3.0</v>
      </c>
    </row>
    <row r="12" spans="1:35" ht="18" customHeight="1">
      <c r="A12" s="6">
        <v>5</v>
      </c>
      <c r="B12" s="22" t="s">
        <v>115</v>
      </c>
      <c r="C12" s="13" t="s">
        <v>125</v>
      </c>
      <c r="D12" s="28" t="s">
        <v>104</v>
      </c>
      <c r="E12" s="17">
        <f>(J12*$F$6+O12*$K$6+T12*$P$6+Y12*$U$6+AD12*$Z$6+AI12*$AE$6)/$E$6</f>
        <v>3</v>
      </c>
      <c r="F12" s="10">
        <v>8</v>
      </c>
      <c r="G12" s="11">
        <v>8</v>
      </c>
      <c r="H12" s="16">
        <f t="shared" si="0"/>
        <v>8</v>
      </c>
      <c r="I12" s="14" t="str">
        <f t="shared" si="1"/>
        <v>B</v>
      </c>
      <c r="J12" s="15" t="str">
        <f t="shared" si="2"/>
        <v>3.0</v>
      </c>
      <c r="K12" s="10">
        <v>7.6</v>
      </c>
      <c r="L12" s="11">
        <v>7</v>
      </c>
      <c r="M12" s="16">
        <f t="shared" si="3"/>
        <v>7.24</v>
      </c>
      <c r="N12" s="14" t="str">
        <f t="shared" si="4"/>
        <v>B</v>
      </c>
      <c r="O12" s="15" t="str">
        <f t="shared" si="5"/>
        <v>3.0</v>
      </c>
      <c r="P12" s="10">
        <v>7.6</v>
      </c>
      <c r="Q12" s="11">
        <v>8</v>
      </c>
      <c r="R12" s="16">
        <f t="shared" si="6"/>
        <v>7.84</v>
      </c>
      <c r="S12" s="14" t="str">
        <f t="shared" si="7"/>
        <v>B</v>
      </c>
      <c r="T12" s="15" t="str">
        <f t="shared" si="8"/>
        <v>3.0</v>
      </c>
      <c r="U12" s="10">
        <v>8</v>
      </c>
      <c r="V12" s="11">
        <v>8</v>
      </c>
      <c r="W12" s="16">
        <f t="shared" si="9"/>
        <v>8</v>
      </c>
      <c r="X12" s="14" t="str">
        <f t="shared" si="10"/>
        <v>B</v>
      </c>
      <c r="Y12" s="15" t="str">
        <f t="shared" si="15"/>
        <v>3.0</v>
      </c>
      <c r="Z12" s="10">
        <v>7.8</v>
      </c>
      <c r="AA12" s="11">
        <v>7</v>
      </c>
      <c r="AB12" s="16">
        <f t="shared" si="11"/>
        <v>7.32</v>
      </c>
      <c r="AC12" s="14" t="str">
        <f t="shared" si="12"/>
        <v>B</v>
      </c>
      <c r="AD12" s="15" t="str">
        <f t="shared" si="16"/>
        <v>3.0</v>
      </c>
      <c r="AE12" s="10">
        <v>7.8</v>
      </c>
      <c r="AF12" s="11">
        <v>7</v>
      </c>
      <c r="AG12" s="16">
        <f t="shared" si="13"/>
        <v>7.32</v>
      </c>
      <c r="AH12" s="14" t="str">
        <f t="shared" si="14"/>
        <v>B</v>
      </c>
      <c r="AI12" s="15" t="str">
        <f t="shared" si="17"/>
        <v>3.0</v>
      </c>
    </row>
    <row r="13" spans="1:35" ht="18" customHeight="1">
      <c r="A13" s="6">
        <v>6</v>
      </c>
      <c r="B13" s="22" t="s">
        <v>116</v>
      </c>
      <c r="C13" s="13" t="s">
        <v>126</v>
      </c>
      <c r="D13" s="28" t="s">
        <v>127</v>
      </c>
      <c r="E13" s="17">
        <f>(J13*$F$6+O13*$K$6+T13*$P$6+Y13*$U$6+AD13*$Z$6+AI13*$AE$6)/$E$6</f>
        <v>2.8333333333333335</v>
      </c>
      <c r="F13" s="10">
        <v>8.1</v>
      </c>
      <c r="G13" s="11">
        <v>8</v>
      </c>
      <c r="H13" s="16">
        <f t="shared" si="0"/>
        <v>8.04</v>
      </c>
      <c r="I13" s="14" t="str">
        <f t="shared" si="1"/>
        <v>B</v>
      </c>
      <c r="J13" s="15" t="str">
        <f t="shared" si="2"/>
        <v>3.0</v>
      </c>
      <c r="K13" s="10">
        <v>7.2</v>
      </c>
      <c r="L13" s="11">
        <v>7</v>
      </c>
      <c r="M13" s="16">
        <f t="shared" si="3"/>
        <v>7.08</v>
      </c>
      <c r="N13" s="14" t="str">
        <f t="shared" si="4"/>
        <v>B</v>
      </c>
      <c r="O13" s="15" t="str">
        <f t="shared" si="5"/>
        <v>3.0</v>
      </c>
      <c r="P13" s="10">
        <v>7.2</v>
      </c>
      <c r="Q13" s="11">
        <v>7</v>
      </c>
      <c r="R13" s="16">
        <f t="shared" si="6"/>
        <v>7.08</v>
      </c>
      <c r="S13" s="14" t="str">
        <f t="shared" si="7"/>
        <v>B</v>
      </c>
      <c r="T13" s="15" t="str">
        <f t="shared" si="8"/>
        <v>3.0</v>
      </c>
      <c r="U13" s="10">
        <v>7.6</v>
      </c>
      <c r="V13" s="11">
        <v>8</v>
      </c>
      <c r="W13" s="16">
        <f t="shared" si="9"/>
        <v>7.84</v>
      </c>
      <c r="X13" s="14" t="str">
        <f t="shared" si="10"/>
        <v>B</v>
      </c>
      <c r="Y13" s="15" t="str">
        <f t="shared" si="15"/>
        <v>3.0</v>
      </c>
      <c r="Z13" s="10">
        <v>7.6</v>
      </c>
      <c r="AA13" s="11">
        <v>6</v>
      </c>
      <c r="AB13" s="16">
        <f t="shared" si="11"/>
        <v>6.64</v>
      </c>
      <c r="AC13" s="14" t="str">
        <f t="shared" si="12"/>
        <v>C</v>
      </c>
      <c r="AD13" s="15" t="str">
        <f t="shared" si="16"/>
        <v>2.0</v>
      </c>
      <c r="AE13" s="10">
        <v>8.4</v>
      </c>
      <c r="AF13" s="11">
        <v>7</v>
      </c>
      <c r="AG13" s="16">
        <f t="shared" si="13"/>
        <v>7.5600000000000005</v>
      </c>
      <c r="AH13" s="14" t="str">
        <f t="shared" si="14"/>
        <v>B</v>
      </c>
      <c r="AI13" s="15" t="str">
        <f t="shared" si="17"/>
        <v>3.0</v>
      </c>
    </row>
    <row r="14" spans="1:35" s="37" customFormat="1" ht="18" customHeight="1">
      <c r="A14" s="6">
        <v>7</v>
      </c>
      <c r="B14" s="27" t="s">
        <v>117</v>
      </c>
      <c r="C14" s="13" t="s">
        <v>128</v>
      </c>
      <c r="D14" s="35" t="s">
        <v>129</v>
      </c>
      <c r="E14" s="17">
        <f>(J14*$F$6+O14*$K$6+T14*$P$6+Y14*$U$6+AI14*$AE$6)/15</f>
        <v>2.2666666666666666</v>
      </c>
      <c r="F14" s="36">
        <v>8</v>
      </c>
      <c r="G14" s="59">
        <v>8</v>
      </c>
      <c r="H14" s="16">
        <f t="shared" si="0"/>
        <v>8</v>
      </c>
      <c r="I14" s="14" t="str">
        <f t="shared" si="1"/>
        <v>B</v>
      </c>
      <c r="J14" s="15" t="str">
        <f t="shared" si="2"/>
        <v>3.0</v>
      </c>
      <c r="K14" s="36">
        <v>6</v>
      </c>
      <c r="L14" s="36">
        <v>6</v>
      </c>
      <c r="M14" s="16">
        <f t="shared" si="3"/>
        <v>6</v>
      </c>
      <c r="N14" s="14" t="str">
        <f t="shared" si="4"/>
        <v>C</v>
      </c>
      <c r="O14" s="15" t="str">
        <f t="shared" si="5"/>
        <v>2.0</v>
      </c>
      <c r="P14" s="36">
        <v>6.6</v>
      </c>
      <c r="Q14" s="36">
        <v>7</v>
      </c>
      <c r="R14" s="16">
        <f t="shared" si="6"/>
        <v>6.84</v>
      </c>
      <c r="S14" s="14" t="str">
        <f t="shared" si="7"/>
        <v>C</v>
      </c>
      <c r="T14" s="15" t="str">
        <f t="shared" si="8"/>
        <v>2.0</v>
      </c>
      <c r="U14" s="36">
        <v>6.6</v>
      </c>
      <c r="V14" s="59">
        <v>7</v>
      </c>
      <c r="W14" s="16">
        <f t="shared" si="9"/>
        <v>6.84</v>
      </c>
      <c r="X14" s="14" t="str">
        <f t="shared" si="10"/>
        <v>C</v>
      </c>
      <c r="Y14" s="15" t="str">
        <f t="shared" si="15"/>
        <v>2.0</v>
      </c>
      <c r="Z14" s="67">
        <v>6.2</v>
      </c>
      <c r="AA14" s="67">
        <v>6</v>
      </c>
      <c r="AB14" s="16">
        <f t="shared" si="11"/>
        <v>6.08</v>
      </c>
      <c r="AC14" s="14" t="str">
        <f t="shared" si="12"/>
        <v>C</v>
      </c>
      <c r="AD14" s="15" t="str">
        <f t="shared" si="16"/>
        <v>2.0</v>
      </c>
      <c r="AE14" s="36">
        <v>7</v>
      </c>
      <c r="AF14" s="36">
        <v>6</v>
      </c>
      <c r="AG14" s="16">
        <f t="shared" si="13"/>
        <v>6.4</v>
      </c>
      <c r="AH14" s="14" t="str">
        <f t="shared" si="14"/>
        <v>C</v>
      </c>
      <c r="AI14" s="15" t="str">
        <f t="shared" si="17"/>
        <v>2.0</v>
      </c>
    </row>
    <row r="15" spans="1:35" ht="18" customHeight="1">
      <c r="A15" s="6">
        <v>8</v>
      </c>
      <c r="B15" s="34" t="s">
        <v>118</v>
      </c>
      <c r="C15" s="13" t="s">
        <v>130</v>
      </c>
      <c r="D15" s="28" t="s">
        <v>131</v>
      </c>
      <c r="E15" s="17">
        <f aca="true" t="shared" si="18" ref="E15:E20">(J15*$F$6+O15*$K$6+T15*$P$6+Y15*$U$6+AD15*$Z$6+AI15*$AE$6)/$E$6</f>
        <v>1.2222222222222223</v>
      </c>
      <c r="F15" s="10">
        <v>8</v>
      </c>
      <c r="G15" s="11">
        <v>8</v>
      </c>
      <c r="H15" s="16">
        <f t="shared" si="0"/>
        <v>8</v>
      </c>
      <c r="I15" s="14" t="str">
        <f t="shared" si="1"/>
        <v>B</v>
      </c>
      <c r="J15" s="15" t="str">
        <f t="shared" si="2"/>
        <v>3.0</v>
      </c>
      <c r="K15" s="10"/>
      <c r="L15" s="11"/>
      <c r="M15" s="16">
        <f t="shared" si="3"/>
        <v>0</v>
      </c>
      <c r="N15" s="14" t="str">
        <f t="shared" si="4"/>
        <v>F</v>
      </c>
      <c r="O15" s="15" t="str">
        <f t="shared" si="5"/>
        <v>0</v>
      </c>
      <c r="P15" s="10"/>
      <c r="Q15" s="11"/>
      <c r="R15" s="16">
        <f t="shared" si="6"/>
        <v>0</v>
      </c>
      <c r="S15" s="14" t="str">
        <f t="shared" si="7"/>
        <v>F</v>
      </c>
      <c r="T15" s="15" t="str">
        <f t="shared" si="8"/>
        <v>0</v>
      </c>
      <c r="U15" s="10">
        <v>6.4</v>
      </c>
      <c r="V15" s="11">
        <v>6</v>
      </c>
      <c r="W15" s="16">
        <f t="shared" si="9"/>
        <v>6.16</v>
      </c>
      <c r="X15" s="14" t="str">
        <f t="shared" si="10"/>
        <v>C</v>
      </c>
      <c r="Y15" s="15" t="str">
        <f t="shared" si="15"/>
        <v>2.0</v>
      </c>
      <c r="Z15" s="10"/>
      <c r="AA15" s="11"/>
      <c r="AB15" s="16">
        <f t="shared" si="11"/>
        <v>0</v>
      </c>
      <c r="AC15" s="14" t="str">
        <f t="shared" si="12"/>
        <v>F</v>
      </c>
      <c r="AD15" s="15" t="str">
        <f t="shared" si="16"/>
        <v>0</v>
      </c>
      <c r="AE15" s="10">
        <v>7</v>
      </c>
      <c r="AF15" s="11">
        <v>6</v>
      </c>
      <c r="AG15" s="16">
        <f t="shared" si="13"/>
        <v>6.4</v>
      </c>
      <c r="AH15" s="14" t="str">
        <f t="shared" si="14"/>
        <v>C</v>
      </c>
      <c r="AI15" s="15" t="str">
        <f t="shared" si="17"/>
        <v>2.0</v>
      </c>
    </row>
    <row r="16" spans="1:35" ht="18" customHeight="1">
      <c r="A16" s="6">
        <v>9</v>
      </c>
      <c r="B16" s="22" t="s">
        <v>119</v>
      </c>
      <c r="C16" s="13" t="s">
        <v>132</v>
      </c>
      <c r="D16" s="28" t="s">
        <v>90</v>
      </c>
      <c r="E16" s="17">
        <f t="shared" si="18"/>
        <v>3.2222222222222223</v>
      </c>
      <c r="F16" s="10">
        <v>8.1</v>
      </c>
      <c r="G16" s="11">
        <v>9</v>
      </c>
      <c r="H16" s="16">
        <f t="shared" si="0"/>
        <v>8.64</v>
      </c>
      <c r="I16" s="14" t="str">
        <f t="shared" si="1"/>
        <v>A</v>
      </c>
      <c r="J16" s="15" t="str">
        <f t="shared" si="2"/>
        <v>4.0</v>
      </c>
      <c r="K16" s="10">
        <v>7.6</v>
      </c>
      <c r="L16" s="11">
        <v>7</v>
      </c>
      <c r="M16" s="16">
        <f t="shared" si="3"/>
        <v>7.24</v>
      </c>
      <c r="N16" s="14" t="str">
        <f t="shared" si="4"/>
        <v>B</v>
      </c>
      <c r="O16" s="15" t="str">
        <f t="shared" si="5"/>
        <v>3.0</v>
      </c>
      <c r="P16" s="10">
        <v>7.6</v>
      </c>
      <c r="Q16" s="11">
        <v>8</v>
      </c>
      <c r="R16" s="16">
        <f t="shared" si="6"/>
        <v>7.84</v>
      </c>
      <c r="S16" s="14" t="str">
        <f t="shared" si="7"/>
        <v>B</v>
      </c>
      <c r="T16" s="15" t="str">
        <f t="shared" si="8"/>
        <v>3.0</v>
      </c>
      <c r="U16" s="10">
        <v>7.6</v>
      </c>
      <c r="V16" s="11">
        <v>7</v>
      </c>
      <c r="W16" s="16">
        <f t="shared" si="9"/>
        <v>7.24</v>
      </c>
      <c r="X16" s="14" t="str">
        <f t="shared" si="10"/>
        <v>B</v>
      </c>
      <c r="Y16" s="15" t="str">
        <f t="shared" si="15"/>
        <v>3.0</v>
      </c>
      <c r="Z16" s="10">
        <v>8.4</v>
      </c>
      <c r="AA16" s="11">
        <v>7</v>
      </c>
      <c r="AB16" s="16">
        <f t="shared" si="11"/>
        <v>7.5600000000000005</v>
      </c>
      <c r="AC16" s="14" t="str">
        <f t="shared" si="12"/>
        <v>B</v>
      </c>
      <c r="AD16" s="15" t="str">
        <f t="shared" si="16"/>
        <v>3.0</v>
      </c>
      <c r="AE16" s="10">
        <v>7.8</v>
      </c>
      <c r="AF16" s="11">
        <v>7</v>
      </c>
      <c r="AG16" s="16">
        <f t="shared" si="13"/>
        <v>7.32</v>
      </c>
      <c r="AH16" s="14" t="str">
        <f t="shared" si="14"/>
        <v>B</v>
      </c>
      <c r="AI16" s="15" t="str">
        <f t="shared" si="17"/>
        <v>3.0</v>
      </c>
    </row>
    <row r="17" spans="1:35" ht="18" customHeight="1">
      <c r="A17" s="6">
        <v>10</v>
      </c>
      <c r="B17" s="22" t="s">
        <v>120</v>
      </c>
      <c r="C17" s="13" t="s">
        <v>133</v>
      </c>
      <c r="D17" s="28" t="s">
        <v>134</v>
      </c>
      <c r="E17" s="17">
        <f t="shared" si="18"/>
        <v>0</v>
      </c>
      <c r="F17" s="10"/>
      <c r="G17" s="11"/>
      <c r="H17" s="16">
        <f t="shared" si="0"/>
        <v>0</v>
      </c>
      <c r="I17" s="14" t="str">
        <f t="shared" si="1"/>
        <v>F</v>
      </c>
      <c r="J17" s="15" t="str">
        <f t="shared" si="2"/>
        <v>0</v>
      </c>
      <c r="K17" s="10"/>
      <c r="L17" s="11"/>
      <c r="M17" s="16">
        <f t="shared" si="3"/>
        <v>0</v>
      </c>
      <c r="N17" s="14" t="str">
        <f t="shared" si="4"/>
        <v>F</v>
      </c>
      <c r="O17" s="15" t="str">
        <f t="shared" si="5"/>
        <v>0</v>
      </c>
      <c r="P17" s="10"/>
      <c r="Q17" s="11"/>
      <c r="R17" s="16">
        <f t="shared" si="6"/>
        <v>0</v>
      </c>
      <c r="S17" s="14" t="str">
        <f t="shared" si="7"/>
        <v>F</v>
      </c>
      <c r="T17" s="15" t="str">
        <f t="shared" si="8"/>
        <v>0</v>
      </c>
      <c r="U17" s="10"/>
      <c r="V17" s="11"/>
      <c r="W17" s="16">
        <f t="shared" si="9"/>
        <v>0</v>
      </c>
      <c r="X17" s="14" t="str">
        <f t="shared" si="10"/>
        <v>F</v>
      </c>
      <c r="Y17" s="15" t="str">
        <f t="shared" si="15"/>
        <v>0</v>
      </c>
      <c r="Z17" s="10"/>
      <c r="AA17" s="11"/>
      <c r="AB17" s="16">
        <f t="shared" si="11"/>
        <v>0</v>
      </c>
      <c r="AC17" s="14" t="str">
        <f t="shared" si="12"/>
        <v>F</v>
      </c>
      <c r="AD17" s="15" t="str">
        <f t="shared" si="16"/>
        <v>0</v>
      </c>
      <c r="AE17" s="10"/>
      <c r="AF17" s="11"/>
      <c r="AG17" s="16">
        <f t="shared" si="13"/>
        <v>0</v>
      </c>
      <c r="AH17" s="14" t="str">
        <f t="shared" si="14"/>
        <v>F</v>
      </c>
      <c r="AI17" s="15" t="str">
        <f t="shared" si="17"/>
        <v>0</v>
      </c>
    </row>
    <row r="18" spans="1:35" ht="18" customHeight="1">
      <c r="A18" s="6">
        <v>11</v>
      </c>
      <c r="B18" s="62" t="s">
        <v>61</v>
      </c>
      <c r="C18" s="13" t="s">
        <v>72</v>
      </c>
      <c r="D18" s="28" t="s">
        <v>73</v>
      </c>
      <c r="E18" s="17">
        <f t="shared" si="18"/>
        <v>0</v>
      </c>
      <c r="F18" s="10"/>
      <c r="G18" s="11"/>
      <c r="H18" s="16">
        <f t="shared" si="0"/>
        <v>0</v>
      </c>
      <c r="I18" s="14" t="str">
        <f t="shared" si="1"/>
        <v>F</v>
      </c>
      <c r="J18" s="15" t="str">
        <f t="shared" si="2"/>
        <v>0</v>
      </c>
      <c r="K18" s="10"/>
      <c r="L18" s="11"/>
      <c r="M18" s="16">
        <f t="shared" si="3"/>
        <v>0</v>
      </c>
      <c r="N18" s="14" t="str">
        <f t="shared" si="4"/>
        <v>F</v>
      </c>
      <c r="O18" s="15" t="str">
        <f t="shared" si="5"/>
        <v>0</v>
      </c>
      <c r="P18" s="10"/>
      <c r="Q18" s="11"/>
      <c r="R18" s="16">
        <f t="shared" si="6"/>
        <v>0</v>
      </c>
      <c r="S18" s="14" t="str">
        <f t="shared" si="7"/>
        <v>F</v>
      </c>
      <c r="T18" s="15" t="str">
        <f t="shared" si="8"/>
        <v>0</v>
      </c>
      <c r="U18" s="10"/>
      <c r="V18" s="11"/>
      <c r="W18" s="16">
        <f t="shared" si="9"/>
        <v>0</v>
      </c>
      <c r="X18" s="14" t="str">
        <f t="shared" si="10"/>
        <v>F</v>
      </c>
      <c r="Y18" s="15" t="str">
        <f t="shared" si="15"/>
        <v>0</v>
      </c>
      <c r="Z18" s="10"/>
      <c r="AA18" s="11"/>
      <c r="AB18" s="16">
        <f t="shared" si="11"/>
        <v>0</v>
      </c>
      <c r="AC18" s="14" t="str">
        <f t="shared" si="12"/>
        <v>F</v>
      </c>
      <c r="AD18" s="15" t="str">
        <f t="shared" si="16"/>
        <v>0</v>
      </c>
      <c r="AE18" s="10"/>
      <c r="AF18" s="11"/>
      <c r="AG18" s="16">
        <f t="shared" si="13"/>
        <v>0</v>
      </c>
      <c r="AH18" s="14" t="str">
        <f t="shared" si="14"/>
        <v>F</v>
      </c>
      <c r="AI18" s="15" t="str">
        <f t="shared" si="17"/>
        <v>0</v>
      </c>
    </row>
    <row r="19" spans="1:35" ht="18" customHeight="1">
      <c r="A19" s="6">
        <v>12</v>
      </c>
      <c r="B19" s="22" t="s">
        <v>144</v>
      </c>
      <c r="C19" s="13" t="s">
        <v>145</v>
      </c>
      <c r="D19" s="28" t="s">
        <v>162</v>
      </c>
      <c r="E19" s="17">
        <f t="shared" si="18"/>
        <v>2.8333333333333335</v>
      </c>
      <c r="F19" s="10">
        <v>8.1</v>
      </c>
      <c r="G19" s="11">
        <v>8</v>
      </c>
      <c r="H19" s="16">
        <f t="shared" si="0"/>
        <v>8.04</v>
      </c>
      <c r="I19" s="14" t="str">
        <f t="shared" si="1"/>
        <v>B</v>
      </c>
      <c r="J19" s="15" t="str">
        <f t="shared" si="2"/>
        <v>3.0</v>
      </c>
      <c r="K19" s="10">
        <v>7.6</v>
      </c>
      <c r="L19" s="11">
        <v>7</v>
      </c>
      <c r="M19" s="16">
        <f t="shared" si="3"/>
        <v>7.24</v>
      </c>
      <c r="N19" s="14" t="str">
        <f t="shared" si="4"/>
        <v>B</v>
      </c>
      <c r="O19" s="15" t="str">
        <f t="shared" si="5"/>
        <v>3.0</v>
      </c>
      <c r="P19" s="10">
        <v>7.6</v>
      </c>
      <c r="Q19" s="11">
        <v>8</v>
      </c>
      <c r="R19" s="16">
        <f t="shared" si="6"/>
        <v>7.84</v>
      </c>
      <c r="S19" s="14" t="str">
        <f t="shared" si="7"/>
        <v>B</v>
      </c>
      <c r="T19" s="15" t="str">
        <f t="shared" si="8"/>
        <v>3.0</v>
      </c>
      <c r="U19" s="10">
        <v>7.6</v>
      </c>
      <c r="V19" s="11">
        <v>7</v>
      </c>
      <c r="W19" s="16">
        <f t="shared" si="9"/>
        <v>7.24</v>
      </c>
      <c r="X19" s="14" t="str">
        <f t="shared" si="10"/>
        <v>B</v>
      </c>
      <c r="Y19" s="15" t="str">
        <f t="shared" si="15"/>
        <v>3.0</v>
      </c>
      <c r="Z19" s="10">
        <v>6.6</v>
      </c>
      <c r="AA19" s="11">
        <v>6</v>
      </c>
      <c r="AB19" s="16">
        <f t="shared" si="11"/>
        <v>6.24</v>
      </c>
      <c r="AC19" s="14" t="str">
        <f t="shared" si="12"/>
        <v>C</v>
      </c>
      <c r="AD19" s="15" t="str">
        <f t="shared" si="16"/>
        <v>2.0</v>
      </c>
      <c r="AE19" s="10">
        <v>9.6</v>
      </c>
      <c r="AF19" s="11">
        <v>7</v>
      </c>
      <c r="AG19" s="16">
        <f t="shared" si="13"/>
        <v>8.04</v>
      </c>
      <c r="AH19" s="14" t="str">
        <f t="shared" si="14"/>
        <v>B</v>
      </c>
      <c r="AI19" s="15" t="str">
        <f t="shared" si="17"/>
        <v>3.0</v>
      </c>
    </row>
    <row r="20" spans="1:35" ht="18" customHeight="1">
      <c r="A20" s="6">
        <v>13</v>
      </c>
      <c r="B20" s="22" t="s">
        <v>146</v>
      </c>
      <c r="C20" s="13" t="s">
        <v>147</v>
      </c>
      <c r="D20" s="28" t="s">
        <v>155</v>
      </c>
      <c r="E20" s="17">
        <f t="shared" si="18"/>
        <v>3.2222222222222223</v>
      </c>
      <c r="F20" s="10">
        <v>8.1</v>
      </c>
      <c r="G20" s="11">
        <v>9</v>
      </c>
      <c r="H20" s="16">
        <f t="shared" si="0"/>
        <v>8.64</v>
      </c>
      <c r="I20" s="14" t="str">
        <f t="shared" si="1"/>
        <v>A</v>
      </c>
      <c r="J20" s="15" t="str">
        <f t="shared" si="2"/>
        <v>4.0</v>
      </c>
      <c r="K20" s="10">
        <v>7.8</v>
      </c>
      <c r="L20" s="11">
        <v>7</v>
      </c>
      <c r="M20" s="16">
        <f t="shared" si="3"/>
        <v>7.32</v>
      </c>
      <c r="N20" s="14" t="str">
        <f t="shared" si="4"/>
        <v>B</v>
      </c>
      <c r="O20" s="15" t="str">
        <f t="shared" si="5"/>
        <v>3.0</v>
      </c>
      <c r="P20" s="10">
        <v>7.6</v>
      </c>
      <c r="Q20" s="11">
        <v>7</v>
      </c>
      <c r="R20" s="16">
        <f t="shared" si="6"/>
        <v>7.24</v>
      </c>
      <c r="S20" s="14" t="str">
        <f t="shared" si="7"/>
        <v>B</v>
      </c>
      <c r="T20" s="15" t="str">
        <f t="shared" si="8"/>
        <v>3.0</v>
      </c>
      <c r="U20" s="10">
        <v>8</v>
      </c>
      <c r="V20" s="11">
        <v>8</v>
      </c>
      <c r="W20" s="16">
        <f t="shared" si="9"/>
        <v>8</v>
      </c>
      <c r="X20" s="14" t="str">
        <f t="shared" si="10"/>
        <v>B</v>
      </c>
      <c r="Y20" s="15" t="str">
        <f t="shared" si="15"/>
        <v>3.0</v>
      </c>
      <c r="Z20" s="10">
        <v>9.6</v>
      </c>
      <c r="AA20" s="11">
        <v>7</v>
      </c>
      <c r="AB20" s="16">
        <f t="shared" si="11"/>
        <v>8.04</v>
      </c>
      <c r="AC20" s="14" t="str">
        <f t="shared" si="12"/>
        <v>B</v>
      </c>
      <c r="AD20" s="15" t="str">
        <f t="shared" si="16"/>
        <v>3.0</v>
      </c>
      <c r="AE20" s="10">
        <v>8.2</v>
      </c>
      <c r="AF20" s="11">
        <v>8</v>
      </c>
      <c r="AG20" s="16">
        <f t="shared" si="13"/>
        <v>8.08</v>
      </c>
      <c r="AH20" s="14" t="str">
        <f t="shared" si="14"/>
        <v>B</v>
      </c>
      <c r="AI20" s="15" t="str">
        <f t="shared" si="17"/>
        <v>3.0</v>
      </c>
    </row>
    <row r="22" ht="12.75">
      <c r="AB22" s="18" t="s">
        <v>221</v>
      </c>
    </row>
    <row r="23" spans="28:33" ht="12.75">
      <c r="AB23" s="70" t="s">
        <v>215</v>
      </c>
      <c r="AC23" s="70"/>
      <c r="AD23" s="70"/>
      <c r="AE23" s="70"/>
      <c r="AF23" s="70"/>
      <c r="AG23" s="70"/>
    </row>
    <row r="24" spans="5:8" ht="15.75">
      <c r="E24" s="66"/>
      <c r="F24" s="1"/>
      <c r="G24" s="1"/>
      <c r="H24" s="1"/>
    </row>
    <row r="27" spans="6:19" ht="15.75">
      <c r="F27" s="1" t="s">
        <v>222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</sheetData>
  <sheetProtection/>
  <mergeCells count="18">
    <mergeCell ref="A4:E4"/>
    <mergeCell ref="A5:A7"/>
    <mergeCell ref="B5:B7"/>
    <mergeCell ref="C5:C7"/>
    <mergeCell ref="D5:D7"/>
    <mergeCell ref="K6:O6"/>
    <mergeCell ref="F6:J6"/>
    <mergeCell ref="F5:J5"/>
    <mergeCell ref="AB23:AG23"/>
    <mergeCell ref="P6:T6"/>
    <mergeCell ref="K5:O5"/>
    <mergeCell ref="P5:T5"/>
    <mergeCell ref="AE5:AI5"/>
    <mergeCell ref="AE6:AI6"/>
    <mergeCell ref="Z5:AD5"/>
    <mergeCell ref="Z6:AD6"/>
    <mergeCell ref="U6:Y6"/>
    <mergeCell ref="U5:Y5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C1">
      <selection activeCell="I8" sqref="I8"/>
    </sheetView>
  </sheetViews>
  <sheetFormatPr defaultColWidth="9.140625" defaultRowHeight="12.75"/>
  <cols>
    <col min="1" max="1" width="4.7109375" style="2" customWidth="1"/>
    <col min="2" max="2" width="13.7109375" style="2" customWidth="1"/>
    <col min="3" max="3" width="19.57421875" style="2" customWidth="1"/>
    <col min="4" max="4" width="12.00390625" style="2" customWidth="1"/>
    <col min="5" max="5" width="8.421875" style="2" customWidth="1"/>
    <col min="6" max="35" width="4.8515625" style="2" customWidth="1"/>
    <col min="36" max="16384" width="9.140625" style="2" customWidth="1"/>
  </cols>
  <sheetData>
    <row r="1" spans="1:5" s="1" customFormat="1" ht="16.5" customHeight="1">
      <c r="A1" s="8" t="s">
        <v>0</v>
      </c>
      <c r="B1" s="8"/>
      <c r="C1" s="8"/>
      <c r="D1" s="8"/>
      <c r="E1" s="8"/>
    </row>
    <row r="2" spans="1:5" s="1" customFormat="1" ht="16.5" customHeight="1">
      <c r="A2" s="9" t="s">
        <v>166</v>
      </c>
      <c r="B2" s="9"/>
      <c r="C2" s="9"/>
      <c r="D2" s="9"/>
      <c r="E2" s="9"/>
    </row>
    <row r="3" spans="1:5" ht="26.25" customHeight="1">
      <c r="A3" s="20" t="s">
        <v>164</v>
      </c>
      <c r="B3" s="20"/>
      <c r="C3" s="20"/>
      <c r="D3" s="20"/>
      <c r="E3" s="20"/>
    </row>
    <row r="4" spans="1:5" s="3" customFormat="1" ht="21" customHeight="1">
      <c r="A4" s="74" t="s">
        <v>168</v>
      </c>
      <c r="B4" s="74"/>
      <c r="C4" s="74"/>
      <c r="D4" s="74"/>
      <c r="E4" s="74"/>
    </row>
    <row r="5" spans="1:35" ht="21" customHeight="1">
      <c r="A5" s="75" t="s">
        <v>3</v>
      </c>
      <c r="B5" s="75" t="s">
        <v>1</v>
      </c>
      <c r="C5" s="75" t="s">
        <v>4</v>
      </c>
      <c r="D5" s="75" t="s">
        <v>2</v>
      </c>
      <c r="E5" s="7" t="s">
        <v>8</v>
      </c>
      <c r="F5" s="71" t="s">
        <v>156</v>
      </c>
      <c r="G5" s="72"/>
      <c r="H5" s="72"/>
      <c r="I5" s="72"/>
      <c r="J5" s="73"/>
      <c r="K5" s="71" t="s">
        <v>136</v>
      </c>
      <c r="L5" s="72"/>
      <c r="M5" s="72"/>
      <c r="N5" s="72"/>
      <c r="O5" s="73"/>
      <c r="P5" s="71" t="s">
        <v>149</v>
      </c>
      <c r="Q5" s="72"/>
      <c r="R5" s="72"/>
      <c r="S5" s="72"/>
      <c r="T5" s="73"/>
      <c r="U5" s="71" t="s">
        <v>154</v>
      </c>
      <c r="V5" s="72"/>
      <c r="W5" s="72"/>
      <c r="X5" s="72"/>
      <c r="Y5" s="73"/>
      <c r="Z5" s="71" t="s">
        <v>148</v>
      </c>
      <c r="AA5" s="72"/>
      <c r="AB5" s="72"/>
      <c r="AC5" s="72"/>
      <c r="AD5" s="73"/>
      <c r="AE5" s="71" t="s">
        <v>220</v>
      </c>
      <c r="AF5" s="72"/>
      <c r="AG5" s="72"/>
      <c r="AH5" s="72"/>
      <c r="AI5" s="73"/>
    </row>
    <row r="6" spans="1:35" ht="21.75" customHeight="1">
      <c r="A6" s="76"/>
      <c r="B6" s="76"/>
      <c r="C6" s="76"/>
      <c r="D6" s="76"/>
      <c r="E6" s="7">
        <f>SUM(F6:AE6)</f>
        <v>18</v>
      </c>
      <c r="F6" s="71">
        <v>4</v>
      </c>
      <c r="G6" s="72"/>
      <c r="H6" s="72"/>
      <c r="I6" s="72"/>
      <c r="J6" s="73"/>
      <c r="K6" s="71">
        <v>3</v>
      </c>
      <c r="L6" s="72"/>
      <c r="M6" s="72"/>
      <c r="N6" s="72"/>
      <c r="O6" s="73"/>
      <c r="P6" s="71">
        <v>3</v>
      </c>
      <c r="Q6" s="72"/>
      <c r="R6" s="72"/>
      <c r="S6" s="72"/>
      <c r="T6" s="73"/>
      <c r="U6" s="71">
        <v>3</v>
      </c>
      <c r="V6" s="72"/>
      <c r="W6" s="72"/>
      <c r="X6" s="72"/>
      <c r="Y6" s="73"/>
      <c r="Z6" s="71">
        <v>2</v>
      </c>
      <c r="AA6" s="72"/>
      <c r="AB6" s="72"/>
      <c r="AC6" s="72"/>
      <c r="AD6" s="73"/>
      <c r="AE6" s="71">
        <v>3</v>
      </c>
      <c r="AF6" s="72"/>
      <c r="AG6" s="72"/>
      <c r="AH6" s="72"/>
      <c r="AI6" s="73"/>
    </row>
    <row r="7" spans="1:35" ht="21.75" customHeight="1">
      <c r="A7" s="77"/>
      <c r="B7" s="77"/>
      <c r="C7" s="77"/>
      <c r="D7" s="77"/>
      <c r="E7" s="7"/>
      <c r="F7" s="5" t="s">
        <v>5</v>
      </c>
      <c r="G7" s="5" t="s">
        <v>6</v>
      </c>
      <c r="H7" s="5" t="s">
        <v>7</v>
      </c>
      <c r="I7" s="5" t="s">
        <v>9</v>
      </c>
      <c r="J7" s="5" t="s">
        <v>10</v>
      </c>
      <c r="K7" s="5" t="s">
        <v>5</v>
      </c>
      <c r="L7" s="5" t="s">
        <v>6</v>
      </c>
      <c r="M7" s="5" t="s">
        <v>7</v>
      </c>
      <c r="N7" s="5" t="s">
        <v>9</v>
      </c>
      <c r="O7" s="5" t="s">
        <v>10</v>
      </c>
      <c r="P7" s="5" t="s">
        <v>5</v>
      </c>
      <c r="Q7" s="5" t="s">
        <v>6</v>
      </c>
      <c r="R7" s="5" t="s">
        <v>7</v>
      </c>
      <c r="S7" s="5" t="s">
        <v>9</v>
      </c>
      <c r="T7" s="5" t="s">
        <v>10</v>
      </c>
      <c r="U7" s="5" t="s">
        <v>5</v>
      </c>
      <c r="V7" s="5" t="s">
        <v>6</v>
      </c>
      <c r="W7" s="5" t="s">
        <v>7</v>
      </c>
      <c r="X7" s="5" t="s">
        <v>9</v>
      </c>
      <c r="Y7" s="5" t="s">
        <v>10</v>
      </c>
      <c r="Z7" s="5" t="s">
        <v>5</v>
      </c>
      <c r="AA7" s="5" t="s">
        <v>6</v>
      </c>
      <c r="AB7" s="5" t="s">
        <v>7</v>
      </c>
      <c r="AC7" s="5" t="s">
        <v>9</v>
      </c>
      <c r="AD7" s="5" t="s">
        <v>10</v>
      </c>
      <c r="AE7" s="5" t="s">
        <v>5</v>
      </c>
      <c r="AF7" s="5" t="s">
        <v>6</v>
      </c>
      <c r="AG7" s="5" t="s">
        <v>7</v>
      </c>
      <c r="AH7" s="5" t="s">
        <v>9</v>
      </c>
      <c r="AI7" s="5" t="s">
        <v>10</v>
      </c>
    </row>
    <row r="8" spans="1:35" ht="18" customHeight="1">
      <c r="A8" s="6">
        <v>1</v>
      </c>
      <c r="B8" s="46" t="s">
        <v>172</v>
      </c>
      <c r="C8" s="13" t="s">
        <v>173</v>
      </c>
      <c r="D8" s="28" t="s">
        <v>174</v>
      </c>
      <c r="E8" s="17">
        <f>(O8*$K$6+T8*$P$6+Y8*$U$6+AD8*$Z$6+AI8*$AE$6)/14</f>
        <v>1.2857142857142858</v>
      </c>
      <c r="F8" s="63">
        <v>7</v>
      </c>
      <c r="G8" s="64">
        <v>7</v>
      </c>
      <c r="H8" s="16">
        <f>F8*0.4+G8*0.6</f>
        <v>7</v>
      </c>
      <c r="I8" s="14" t="str">
        <f>IF(H8&lt;4,"F",IF(H8&lt;5.5,"D",IF(H8&lt;7,"C",IF(H8&lt;8.5,"B","A"))))</f>
        <v>B</v>
      </c>
      <c r="J8" s="15" t="str">
        <f>IF(I8="A","4.0",IF(I8="B","3.0",IF(I8="C","2.0",IF(I8="D","1.0","0"))))</f>
        <v>3.0</v>
      </c>
      <c r="K8" s="10">
        <v>7.4</v>
      </c>
      <c r="L8" s="11">
        <v>7</v>
      </c>
      <c r="M8" s="16">
        <f>K8*0.4+L8*0.6</f>
        <v>7.16</v>
      </c>
      <c r="N8" s="14" t="str">
        <f>IF(M8&lt;4,"F",IF(M8&lt;5.5,"D",IF(M8&lt;7,"C",IF(M8&lt;8.5,"B","A"))))</f>
        <v>B</v>
      </c>
      <c r="O8" s="15" t="str">
        <f>IF(N8="A","4.0",IF(N8="B","3.0",IF(N8="C","2.0",IF(N8="D","1.0","0"))))</f>
        <v>3.0</v>
      </c>
      <c r="P8" s="10">
        <v>7.6</v>
      </c>
      <c r="Q8" s="11">
        <v>7</v>
      </c>
      <c r="R8" s="16">
        <f>P8*0.4+Q8*0.6</f>
        <v>7.24</v>
      </c>
      <c r="S8" s="14" t="str">
        <f>IF(R8&lt;4,"F",IF(R8&lt;5.5,"D",IF(R8&lt;7,"C",IF(R8&lt;8.5,"B","A"))))</f>
        <v>B</v>
      </c>
      <c r="T8" s="15" t="str">
        <f>IF(S8="A","4.0",IF(S8="B","3.0",IF(S8="C","2.0",IF(S8="D","1.0","0"))))</f>
        <v>3.0</v>
      </c>
      <c r="U8" s="10"/>
      <c r="V8" s="11"/>
      <c r="W8" s="16">
        <f>U8*0.4+V8*0.6</f>
        <v>0</v>
      </c>
      <c r="X8" s="14" t="str">
        <f>IF(W8&lt;4,"F",IF(W8&lt;5.5,"D",IF(W8&lt;7,"C",IF(W8&lt;8.5,"B","A"))))</f>
        <v>F</v>
      </c>
      <c r="Y8" s="15" t="str">
        <f>IF(X8="A","4.0",IF(X8="B","3.0",IF(X8="C","2.0",IF(X8="D","1.0","0"))))</f>
        <v>0</v>
      </c>
      <c r="Z8" s="10"/>
      <c r="AA8" s="11"/>
      <c r="AB8" s="16">
        <f>Z8*0.4+AA8*0.6</f>
        <v>0</v>
      </c>
      <c r="AC8" s="14" t="str">
        <f>IF(AB8&lt;4,"F",IF(AB8&lt;5.5,"D",IF(AB8&lt;7,"C",IF(AB8&lt;8.5,"B","A"))))</f>
        <v>F</v>
      </c>
      <c r="AD8" s="15" t="str">
        <f>IF(AC8="A","4.0",IF(AC8="B","3.0",IF(AC8="C","2.0",IF(AC8="D","1.0","0"))))</f>
        <v>0</v>
      </c>
      <c r="AE8" s="10"/>
      <c r="AF8" s="11"/>
      <c r="AG8" s="16">
        <f>AE8*0.4+AF8*0.6</f>
        <v>0</v>
      </c>
      <c r="AH8" s="14" t="str">
        <f>IF(AG8&lt;4,"F",IF(AG8&lt;5.5,"D",IF(AG8&lt;7,"C",IF(AG8&lt;8.5,"B","A"))))</f>
        <v>F</v>
      </c>
      <c r="AI8" s="15" t="str">
        <f>IF(AH8="A","4.0",IF(AH8="B","3.0",IF(AH8="C","2.0",IF(AH8="D","1.0","0"))))</f>
        <v>0</v>
      </c>
    </row>
    <row r="9" spans="1:35" ht="18" customHeight="1">
      <c r="A9" s="6">
        <v>2</v>
      </c>
      <c r="B9" s="47" t="s">
        <v>178</v>
      </c>
      <c r="C9" s="13" t="s">
        <v>179</v>
      </c>
      <c r="D9" s="28" t="s">
        <v>180</v>
      </c>
      <c r="E9" s="17">
        <f>(J9*$F$6+O9*$K$6+T9*$P$6+Y9*$U$6+AD9*$Z$6+AI9*$AE$6)/$E$6</f>
        <v>3.1666666666666665</v>
      </c>
      <c r="F9" s="10">
        <v>8</v>
      </c>
      <c r="G9" s="11">
        <v>8</v>
      </c>
      <c r="H9" s="16">
        <f>F9*0.4+G9*0.6</f>
        <v>8</v>
      </c>
      <c r="I9" s="14" t="str">
        <f>IF(H9&lt;4,"F",IF(H9&lt;5.5,"D",IF(H9&lt;7,"C",IF(H9&lt;8.5,"B","A"))))</f>
        <v>B</v>
      </c>
      <c r="J9" s="15" t="str">
        <f>IF(I9="A","4.0",IF(I9="B","3.0",IF(I9="C","2.0",IF(I9="D","1.0","0"))))</f>
        <v>3.0</v>
      </c>
      <c r="K9" s="10">
        <v>8.2</v>
      </c>
      <c r="L9" s="11">
        <v>8</v>
      </c>
      <c r="M9" s="16">
        <f>K9*0.4+L9*0.6</f>
        <v>8.08</v>
      </c>
      <c r="N9" s="14" t="str">
        <f>IF(M9&lt;4,"F",IF(M9&lt;5.5,"D",IF(M9&lt;7,"C",IF(M9&lt;8.5,"B","A"))))</f>
        <v>B</v>
      </c>
      <c r="O9" s="15" t="str">
        <f>IF(N9="A","4.0",IF(N9="B","3.0",IF(N9="C","2.0",IF(N9="D","1.0","0"))))</f>
        <v>3.0</v>
      </c>
      <c r="P9" s="10">
        <v>8</v>
      </c>
      <c r="Q9" s="11">
        <v>8</v>
      </c>
      <c r="R9" s="16">
        <f>P9*0.4+Q9*0.6</f>
        <v>8</v>
      </c>
      <c r="S9" s="14" t="str">
        <f>IF(R9&lt;4,"F",IF(R9&lt;5.5,"D",IF(R9&lt;7,"C",IF(R9&lt;8.5,"B","A"))))</f>
        <v>B</v>
      </c>
      <c r="T9" s="15" t="str">
        <f>IF(S9="A","4.0",IF(S9="B","3.0",IF(S9="C","2.0",IF(S9="D","1.0","0"))))</f>
        <v>3.0</v>
      </c>
      <c r="U9" s="10">
        <v>9.6</v>
      </c>
      <c r="V9" s="11">
        <v>8</v>
      </c>
      <c r="W9" s="16">
        <f>U9*0.4+V9*0.6</f>
        <v>8.64</v>
      </c>
      <c r="X9" s="14" t="str">
        <f>IF(W9&lt;4,"F",IF(W9&lt;5.5,"D",IF(W9&lt;7,"C",IF(W9&lt;8.5,"B","A"))))</f>
        <v>A</v>
      </c>
      <c r="Y9" s="15" t="str">
        <f>IF(X9="A","4.0",IF(X9="B","3.0",IF(X9="C","2.0",IF(X9="D","1.0","0"))))</f>
        <v>4.0</v>
      </c>
      <c r="Z9" s="10">
        <v>8</v>
      </c>
      <c r="AA9" s="11">
        <v>8</v>
      </c>
      <c r="AB9" s="16">
        <f>Z9*0.4+AA9*0.6</f>
        <v>8</v>
      </c>
      <c r="AC9" s="14" t="str">
        <f>IF(AB9&lt;4,"F",IF(AB9&lt;5.5,"D",IF(AB9&lt;7,"C",IF(AB9&lt;8.5,"B","A"))))</f>
        <v>B</v>
      </c>
      <c r="AD9" s="15" t="str">
        <f>IF(AC9="A","4.0",IF(AC9="B","3.0",IF(AC9="C","2.0",IF(AC9="D","1.0","0"))))</f>
        <v>3.0</v>
      </c>
      <c r="AE9" s="10">
        <v>8.6</v>
      </c>
      <c r="AF9" s="11">
        <v>8</v>
      </c>
      <c r="AG9" s="16">
        <f>AE9*0.4+AF9*0.6</f>
        <v>8.24</v>
      </c>
      <c r="AH9" s="14" t="str">
        <f>IF(AG9&lt;4,"F",IF(AG9&lt;5.5,"D",IF(AG9&lt;7,"C",IF(AG9&lt;8.5,"B","A"))))</f>
        <v>B</v>
      </c>
      <c r="AI9" s="15" t="str">
        <f>IF(AH9="A","4.0",IF(AH9="B","3.0",IF(AH9="C","2.0",IF(AH9="D","1.0","0"))))</f>
        <v>3.0</v>
      </c>
    </row>
    <row r="10" spans="1:35" ht="18" customHeight="1">
      <c r="A10" s="6">
        <v>3</v>
      </c>
      <c r="B10" s="47" t="s">
        <v>181</v>
      </c>
      <c r="C10" s="13" t="s">
        <v>182</v>
      </c>
      <c r="D10" s="28" t="s">
        <v>183</v>
      </c>
      <c r="E10" s="17">
        <f>(J10*$F$6+O10*$K$6+T10*$P$6+Y10*$U$6+AD10*$Z$6+AI10*$AE$6)/$E$6</f>
        <v>3</v>
      </c>
      <c r="F10" s="10">
        <v>8.1</v>
      </c>
      <c r="G10" s="11">
        <v>8</v>
      </c>
      <c r="H10" s="16">
        <f>F10*0.4+G10*0.6</f>
        <v>8.04</v>
      </c>
      <c r="I10" s="14" t="str">
        <f>IF(H10&lt;4,"F",IF(H10&lt;5.5,"D",IF(H10&lt;7,"C",IF(H10&lt;8.5,"B","A"))))</f>
        <v>B</v>
      </c>
      <c r="J10" s="15" t="str">
        <f>IF(I10="A","4.0",IF(I10="B","3.0",IF(I10="C","2.0",IF(I10="D","1.0","0"))))</f>
        <v>3.0</v>
      </c>
      <c r="K10" s="10">
        <v>7.2</v>
      </c>
      <c r="L10" s="11">
        <v>7</v>
      </c>
      <c r="M10" s="16">
        <f>K10*0.4+L10*0.6</f>
        <v>7.08</v>
      </c>
      <c r="N10" s="14" t="str">
        <f>IF(M10&lt;4,"F",IF(M10&lt;5.5,"D",IF(M10&lt;7,"C",IF(M10&lt;8.5,"B","A"))))</f>
        <v>B</v>
      </c>
      <c r="O10" s="15" t="str">
        <f>IF(N10="A","4.0",IF(N10="B","3.0",IF(N10="C","2.0",IF(N10="D","1.0","0"))))</f>
        <v>3.0</v>
      </c>
      <c r="P10" s="10">
        <v>7.6</v>
      </c>
      <c r="Q10" s="11">
        <v>7</v>
      </c>
      <c r="R10" s="16">
        <f>P10*0.4+Q10*0.6</f>
        <v>7.24</v>
      </c>
      <c r="S10" s="14" t="str">
        <f>IF(R10&lt;4,"F",IF(R10&lt;5.5,"D",IF(R10&lt;7,"C",IF(R10&lt;8.5,"B","A"))))</f>
        <v>B</v>
      </c>
      <c r="T10" s="15" t="str">
        <f>IF(S10="A","4.0",IF(S10="B","3.0",IF(S10="C","2.0",IF(S10="D","1.0","0"))))</f>
        <v>3.0</v>
      </c>
      <c r="U10" s="10">
        <v>8.4</v>
      </c>
      <c r="V10" s="11">
        <v>7</v>
      </c>
      <c r="W10" s="16">
        <f>U10*0.4+V10*0.6</f>
        <v>7.5600000000000005</v>
      </c>
      <c r="X10" s="14" t="str">
        <f>IF(W10&lt;4,"F",IF(W10&lt;5.5,"D",IF(W10&lt;7,"C",IF(W10&lt;8.5,"B","A"))))</f>
        <v>B</v>
      </c>
      <c r="Y10" s="15" t="str">
        <f>IF(X10="A","4.0",IF(X10="B","3.0",IF(X10="C","2.0",IF(X10="D","1.0","0"))))</f>
        <v>3.0</v>
      </c>
      <c r="Z10" s="10">
        <v>7.6</v>
      </c>
      <c r="AA10" s="11">
        <v>8</v>
      </c>
      <c r="AB10" s="16">
        <f>Z10*0.4+AA10*0.6</f>
        <v>7.84</v>
      </c>
      <c r="AC10" s="14" t="str">
        <f>IF(AB10&lt;4,"F",IF(AB10&lt;5.5,"D",IF(AB10&lt;7,"C",IF(AB10&lt;8.5,"B","A"))))</f>
        <v>B</v>
      </c>
      <c r="AD10" s="15" t="str">
        <f>IF(AC10="A","4.0",IF(AC10="B","3.0",IF(AC10="C","2.0",IF(AC10="D","1.0","0"))))</f>
        <v>3.0</v>
      </c>
      <c r="AE10" s="10">
        <v>8.4</v>
      </c>
      <c r="AF10" s="11">
        <v>7</v>
      </c>
      <c r="AG10" s="16">
        <f>AE10*0.4+AF10*0.6</f>
        <v>7.5600000000000005</v>
      </c>
      <c r="AH10" s="14" t="str">
        <f>IF(AG10&lt;4,"F",IF(AG10&lt;5.5,"D",IF(AG10&lt;7,"C",IF(AG10&lt;8.5,"B","A"))))</f>
        <v>B</v>
      </c>
      <c r="AI10" s="15" t="str">
        <f>IF(AH10="A","4.0",IF(AH10="B","3.0",IF(AH10="C","2.0",IF(AH10="D","1.0","0"))))</f>
        <v>3.0</v>
      </c>
    </row>
    <row r="12" ht="12.75">
      <c r="AB12" s="18" t="s">
        <v>221</v>
      </c>
    </row>
    <row r="13" spans="28:33" ht="12.75">
      <c r="AB13" s="70" t="s">
        <v>215</v>
      </c>
      <c r="AC13" s="70"/>
      <c r="AD13" s="70"/>
      <c r="AE13" s="70"/>
      <c r="AF13" s="70"/>
      <c r="AG13" s="70"/>
    </row>
    <row r="17" spans="6:19" ht="15.75">
      <c r="F17" s="1" t="s">
        <v>222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32" spans="1:35" ht="18" customHeight="1">
      <c r="A32" s="6">
        <v>1</v>
      </c>
      <c r="B32" s="46" t="s">
        <v>169</v>
      </c>
      <c r="C32" s="13" t="s">
        <v>170</v>
      </c>
      <c r="D32" s="28" t="s">
        <v>171</v>
      </c>
      <c r="E32" s="17"/>
      <c r="F32" s="10">
        <v>0</v>
      </c>
      <c r="G32" s="11">
        <v>0</v>
      </c>
      <c r="H32" s="16">
        <f>F32*0.4+G32*0.6</f>
        <v>0</v>
      </c>
      <c r="I32" s="14" t="str">
        <f>IF(H32&lt;4,"F",IF(H32&lt;5.5,"D",IF(H32&lt;7,"C",IF(H32&lt;8.5,"B","A"))))</f>
        <v>F</v>
      </c>
      <c r="J32" s="15" t="str">
        <f>IF(I32="A","4.0",IF(I32="B","3.0",IF(I32="C","2.0",IF(I32="D","1.0","0"))))</f>
        <v>0</v>
      </c>
      <c r="K32" s="10">
        <v>0</v>
      </c>
      <c r="L32" s="11">
        <v>0</v>
      </c>
      <c r="M32" s="16">
        <f>K32*0.4+L32*0.6</f>
        <v>0</v>
      </c>
      <c r="N32" s="14" t="str">
        <f>IF(M32&lt;4,"F",IF(M32&lt;5.5,"D",IF(M32&lt;7,"C",IF(M32&lt;8.5,"B","A"))))</f>
        <v>F</v>
      </c>
      <c r="O32" s="15" t="str">
        <f>IF(N32="A","4.0",IF(N32="B","3.0",IF(N32="C","2.0",IF(N32="D","1.0","0"))))</f>
        <v>0</v>
      </c>
      <c r="P32" s="10"/>
      <c r="Q32" s="11"/>
      <c r="R32" s="16">
        <f>P32*0.4+Q32*0.6</f>
        <v>0</v>
      </c>
      <c r="S32" s="14" t="str">
        <f>IF(R32&lt;4,"F",IF(R32&lt;5.5,"D",IF(R32&lt;7,"C",IF(R32&lt;8.5,"B","A"))))</f>
        <v>F</v>
      </c>
      <c r="T32" s="15" t="str">
        <f>IF(S32="A","4.0",IF(S32="B","3.0",IF(S32="C","2.0",IF(S32="D","1.0","0"))))</f>
        <v>0</v>
      </c>
      <c r="U32" s="10"/>
      <c r="V32" s="11"/>
      <c r="W32" s="16">
        <f>U32*0.4+V32*0.6</f>
        <v>0</v>
      </c>
      <c r="X32" s="14" t="str">
        <f>IF(W32&lt;4,"F",IF(W32&lt;5.5,"D",IF(W32&lt;7,"C",IF(W32&lt;8.5,"B","A"))))</f>
        <v>F</v>
      </c>
      <c r="Y32" s="15" t="str">
        <f>IF(X32="A","4.0",IF(X32="B","3.0",IF(X32="C","2.0",IF(X32="D","1.0","0"))))</f>
        <v>0</v>
      </c>
      <c r="Z32" s="10"/>
      <c r="AA32" s="11"/>
      <c r="AB32" s="16">
        <f>Z32*0.4+AA32*0.6</f>
        <v>0</v>
      </c>
      <c r="AC32" s="14" t="str">
        <f>IF(AB32&lt;4,"F",IF(AB32&lt;5.5,"D",IF(AB32&lt;7,"C",IF(AB32&lt;8.5,"B","A"))))</f>
        <v>F</v>
      </c>
      <c r="AD32" s="15" t="str">
        <f>IF(AC32="A","4.0",IF(AC32="B","3.0",IF(AC32="C","2.0",IF(AC32="D","1.0","0"))))</f>
        <v>0</v>
      </c>
      <c r="AE32" s="10"/>
      <c r="AF32" s="11"/>
      <c r="AG32" s="16">
        <f>AE32*0.4+AF32*0.6</f>
        <v>0</v>
      </c>
      <c r="AH32" s="14" t="str">
        <f>IF(AG32&lt;4,"F",IF(AG32&lt;5.5,"D",IF(AG32&lt;7,"C",IF(AG32&lt;8.5,"B","A"))))</f>
        <v>F</v>
      </c>
      <c r="AI32" s="15" t="str">
        <f>IF(AH32="A","4.0",IF(AH32="B","3.0",IF(AH32="C","2.0",IF(AH32="D","1.0","0"))))</f>
        <v>0</v>
      </c>
    </row>
    <row r="33" spans="1:35" ht="18" customHeight="1">
      <c r="A33" s="6">
        <v>3</v>
      </c>
      <c r="B33" s="46" t="s">
        <v>175</v>
      </c>
      <c r="C33" s="13" t="s">
        <v>176</v>
      </c>
      <c r="D33" s="28" t="s">
        <v>177</v>
      </c>
      <c r="E33" s="17"/>
      <c r="F33" s="10">
        <v>0</v>
      </c>
      <c r="G33" s="11">
        <v>0</v>
      </c>
      <c r="H33" s="16">
        <f>F33*0.4+G33*0.6</f>
        <v>0</v>
      </c>
      <c r="I33" s="14" t="str">
        <f>IF(H33&lt;4,"F",IF(H33&lt;5.5,"D",IF(H33&lt;7,"C",IF(H33&lt;8.5,"B","A"))))</f>
        <v>F</v>
      </c>
      <c r="J33" s="15" t="str">
        <f>IF(I33="A","4.0",IF(I33="B","3.0",IF(I33="C","2.0",IF(I33="D","1.0","0"))))</f>
        <v>0</v>
      </c>
      <c r="K33" s="10">
        <v>0</v>
      </c>
      <c r="L33" s="11">
        <v>0</v>
      </c>
      <c r="M33" s="16">
        <f>K33*0.4+L33*0.6</f>
        <v>0</v>
      </c>
      <c r="N33" s="14" t="str">
        <f>IF(M33&lt;4,"F",IF(M33&lt;5.5,"D",IF(M33&lt;7,"C",IF(M33&lt;8.5,"B","A"))))</f>
        <v>F</v>
      </c>
      <c r="O33" s="15" t="str">
        <f>IF(N33="A","4.0",IF(N33="B","3.0",IF(N33="C","2.0",IF(N33="D","1.0","0"))))</f>
        <v>0</v>
      </c>
      <c r="P33" s="10"/>
      <c r="Q33" s="11"/>
      <c r="R33" s="16">
        <f>P33*0.4+Q33*0.6</f>
        <v>0</v>
      </c>
      <c r="S33" s="14" t="str">
        <f>IF(R33&lt;4,"F",IF(R33&lt;5.5,"D",IF(R33&lt;7,"C",IF(R33&lt;8.5,"B","A"))))</f>
        <v>F</v>
      </c>
      <c r="T33" s="15" t="str">
        <f>IF(S33="A","4.0",IF(S33="B","3.0",IF(S33="C","2.0",IF(S33="D","1.0","0"))))</f>
        <v>0</v>
      </c>
      <c r="U33" s="10"/>
      <c r="V33" s="11"/>
      <c r="W33" s="16">
        <f>U33*0.4+V33*0.6</f>
        <v>0</v>
      </c>
      <c r="X33" s="14" t="str">
        <f>IF(W33&lt;4,"F",IF(W33&lt;5.5,"D",IF(W33&lt;7,"C",IF(W33&lt;8.5,"B","A"))))</f>
        <v>F</v>
      </c>
      <c r="Y33" s="15" t="str">
        <f>IF(X33="A","4.0",IF(X33="B","3.0",IF(X33="C","2.0",IF(X33="D","1.0","0"))))</f>
        <v>0</v>
      </c>
      <c r="Z33" s="10"/>
      <c r="AA33" s="11"/>
      <c r="AB33" s="16">
        <f>Z33*0.4+AA33*0.6</f>
        <v>0</v>
      </c>
      <c r="AC33" s="14" t="str">
        <f>IF(AB33&lt;4,"F",IF(AB33&lt;5.5,"D",IF(AB33&lt;7,"C",IF(AB33&lt;8.5,"B","A"))))</f>
        <v>F</v>
      </c>
      <c r="AD33" s="15" t="str">
        <f>IF(AC33="A","4.0",IF(AC33="B","3.0",IF(AC33="C","2.0",IF(AC33="D","1.0","0"))))</f>
        <v>0</v>
      </c>
      <c r="AE33" s="10"/>
      <c r="AF33" s="11"/>
      <c r="AG33" s="16">
        <f>AE33*0.4+AF33*0.6</f>
        <v>0</v>
      </c>
      <c r="AH33" s="14" t="str">
        <f>IF(AG33&lt;4,"F",IF(AG33&lt;5.5,"D",IF(AG33&lt;7,"C",IF(AG33&lt;8.5,"B","A"))))</f>
        <v>F</v>
      </c>
      <c r="AI33" s="15" t="str">
        <f>IF(AH33="A","4.0",IF(AH33="B","3.0",IF(AH33="C","2.0",IF(AH33="D","1.0","0"))))</f>
        <v>0</v>
      </c>
    </row>
  </sheetData>
  <sheetProtection/>
  <mergeCells count="18">
    <mergeCell ref="AE5:AI5"/>
    <mergeCell ref="AE6:AI6"/>
    <mergeCell ref="K5:O5"/>
    <mergeCell ref="P5:T5"/>
    <mergeCell ref="K6:O6"/>
    <mergeCell ref="U5:Y5"/>
    <mergeCell ref="U6:Y6"/>
    <mergeCell ref="P6:T6"/>
    <mergeCell ref="AB13:AG13"/>
    <mergeCell ref="A4:E4"/>
    <mergeCell ref="A5:A7"/>
    <mergeCell ref="B5:B7"/>
    <mergeCell ref="C5:C7"/>
    <mergeCell ref="D5:D7"/>
    <mergeCell ref="F5:J5"/>
    <mergeCell ref="F6:J6"/>
    <mergeCell ref="Z5:AD5"/>
    <mergeCell ref="Z6:AD6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4.7109375" style="2" customWidth="1"/>
    <col min="2" max="2" width="13.7109375" style="2" customWidth="1"/>
    <col min="3" max="3" width="14.421875" style="2" customWidth="1"/>
    <col min="4" max="4" width="8.8515625" style="2" customWidth="1"/>
    <col min="5" max="5" width="10.8515625" style="2" customWidth="1"/>
    <col min="6" max="6" width="8.140625" style="2" customWidth="1"/>
    <col min="7" max="11" width="4.8515625" style="2" customWidth="1"/>
    <col min="12" max="16384" width="9.140625" style="2" customWidth="1"/>
  </cols>
  <sheetData>
    <row r="1" spans="1:6" s="1" customFormat="1" ht="16.5" customHeight="1">
      <c r="A1" s="8" t="s">
        <v>0</v>
      </c>
      <c r="B1" s="8"/>
      <c r="C1" s="8"/>
      <c r="D1" s="8"/>
      <c r="E1" s="8"/>
      <c r="F1" s="8"/>
    </row>
    <row r="2" spans="1:6" s="1" customFormat="1" ht="16.5" customHeight="1">
      <c r="A2" s="9" t="s">
        <v>166</v>
      </c>
      <c r="B2" s="9"/>
      <c r="C2" s="9"/>
      <c r="D2" s="9"/>
      <c r="E2" s="9"/>
      <c r="F2" s="9"/>
    </row>
    <row r="3" spans="1:6" ht="26.25" customHeight="1">
      <c r="A3" s="20" t="s">
        <v>165</v>
      </c>
      <c r="B3" s="20"/>
      <c r="C3" s="20"/>
      <c r="D3" s="20"/>
      <c r="E3" s="20"/>
      <c r="F3" s="20"/>
    </row>
    <row r="4" spans="1:6" s="3" customFormat="1" ht="21" customHeight="1">
      <c r="A4" s="74" t="s">
        <v>184</v>
      </c>
      <c r="B4" s="74"/>
      <c r="C4" s="74"/>
      <c r="D4" s="74"/>
      <c r="E4" s="74"/>
      <c r="F4" s="74"/>
    </row>
    <row r="5" spans="1:11" ht="21" customHeight="1">
      <c r="A5" s="75" t="s">
        <v>3</v>
      </c>
      <c r="B5" s="75" t="s">
        <v>1</v>
      </c>
      <c r="C5" s="75" t="s">
        <v>4</v>
      </c>
      <c r="D5" s="43"/>
      <c r="E5" s="75" t="s">
        <v>2</v>
      </c>
      <c r="F5" s="7" t="s">
        <v>8</v>
      </c>
      <c r="G5" s="71" t="s">
        <v>205</v>
      </c>
      <c r="H5" s="72"/>
      <c r="I5" s="72"/>
      <c r="J5" s="72"/>
      <c r="K5" s="73"/>
    </row>
    <row r="6" spans="1:11" ht="21.75" customHeight="1">
      <c r="A6" s="76"/>
      <c r="B6" s="76"/>
      <c r="C6" s="76"/>
      <c r="D6" s="44"/>
      <c r="E6" s="76"/>
      <c r="F6" s="7">
        <f>SUM(G6:K6)</f>
        <v>3</v>
      </c>
      <c r="G6" s="71">
        <v>3</v>
      </c>
      <c r="H6" s="72"/>
      <c r="I6" s="72"/>
      <c r="J6" s="72"/>
      <c r="K6" s="73"/>
    </row>
    <row r="7" spans="1:11" ht="21.75" customHeight="1">
      <c r="A7" s="77"/>
      <c r="B7" s="77"/>
      <c r="C7" s="77"/>
      <c r="D7" s="45"/>
      <c r="E7" s="7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</row>
    <row r="8" spans="1:11" ht="18" customHeight="1">
      <c r="A8" s="6">
        <v>1</v>
      </c>
      <c r="B8" s="54" t="s">
        <v>185</v>
      </c>
      <c r="C8" s="55" t="s">
        <v>186</v>
      </c>
      <c r="D8" s="56" t="s">
        <v>187</v>
      </c>
      <c r="E8" s="57" t="s">
        <v>188</v>
      </c>
      <c r="F8" s="17">
        <f>(K8*$G$6)/$F$6</f>
        <v>2</v>
      </c>
      <c r="G8" s="10">
        <v>6.1</v>
      </c>
      <c r="H8" s="11">
        <v>6</v>
      </c>
      <c r="I8" s="16">
        <f>G8*0.4+H8*0.6</f>
        <v>6.039999999999999</v>
      </c>
      <c r="J8" s="14" t="str">
        <f>IF(I8&lt;4,"F",IF(I8&lt;5.5,"D",IF(I8&lt;7,"C",IF(I8&lt;8.5,"B","A"))))</f>
        <v>C</v>
      </c>
      <c r="K8" s="15" t="str">
        <f>IF(J8="A","4.0",IF(J8="B","3.0",IF(J8="C","2.0",IF(J8="D","1.0","0"))))</f>
        <v>2.0</v>
      </c>
    </row>
    <row r="10" ht="12.75">
      <c r="F10" s="18" t="s">
        <v>221</v>
      </c>
    </row>
    <row r="11" spans="6:11" ht="12.75">
      <c r="F11" s="70" t="s">
        <v>215</v>
      </c>
      <c r="G11" s="70"/>
      <c r="H11" s="70"/>
      <c r="I11" s="70"/>
      <c r="J11" s="70"/>
      <c r="K11" s="70"/>
    </row>
  </sheetData>
  <sheetProtection/>
  <mergeCells count="8">
    <mergeCell ref="F11:K11"/>
    <mergeCell ref="A4:F4"/>
    <mergeCell ref="A5:A7"/>
    <mergeCell ref="B5:B7"/>
    <mergeCell ref="C5:C7"/>
    <mergeCell ref="E5:E7"/>
    <mergeCell ref="G6:K6"/>
    <mergeCell ref="G5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Admin</cp:lastModifiedBy>
  <cp:lastPrinted>2023-07-31T04:22:50Z</cp:lastPrinted>
  <dcterms:created xsi:type="dcterms:W3CDTF">2017-10-05T08:18:18Z</dcterms:created>
  <dcterms:modified xsi:type="dcterms:W3CDTF">2023-08-01T01:39:18Z</dcterms:modified>
  <cp:category/>
  <cp:version/>
  <cp:contentType/>
  <cp:contentStatus/>
</cp:coreProperties>
</file>